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68" documentId="120_S{2AC9BD13-BADA-5192-A53E-5A8FF88502F6}" xr6:coauthVersionLast="47" xr6:coauthVersionMax="47" xr10:uidLastSave="{187ECC4C-40F1-4100-A5DD-57AF8BFB6ABE}"/>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<sst xmlns="http://schemas.openxmlformats.org/spreadsheetml/2006/main" count="180275" uniqueCount="39122">
  <si>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</si>
  <si>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</si>
  <si>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</si>
  <si>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</si>
  <si>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</si>
  <si>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</si>
  <si>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</si>
  <si>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</si>
  <si>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</si>
  <si>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</si>
  <si>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</si>
  <si>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</si>
  <si>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</si>
  <si>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</si>
  <si>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</si>
  <si>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</si>
  <si>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</si>
  <si>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</si>
  <si>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</si>
  <si>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</si>
  <si>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</si>
  <si>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</si>
  <si>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</si>
  <si>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</si>
  <si>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</si>
  <si>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</si>
  <si>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</si>
  <si>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</si>
  <si>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</si>
  <si>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</si>
  <si>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</si>
  <si>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</si>
  <si>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</si>
  <si>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</si>
  <si>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</si>
  <si>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</si>
  <si>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</si>
  <si>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</si>
  <si>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</si>
  <si>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</si>
  <si>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</si>
  <si>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</si>
  <si>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</si>
  <si>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</si>
  <si>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</si>
  <si>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</si>
  <si>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</si>
  <si>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</si>
  <si>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</si>
  <si>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</si>
  <si>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</si>
  <si>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</si>
  <si>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</si>
  <si>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</si>
  <si>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</si>
  <si>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</si>
  <si>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</si>
  <si>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</si>
  <si>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</si>
  <si>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</si>
  <si>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</si>
  <si>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</si>
  <si>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</si>
  <si>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</si>
  <si>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</si>
  <si>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</si>
  <si>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</si>
  <si>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</si>
  <si>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</si>
  <si>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</si>
  <si>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</si>
  <si>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</si>
  <si>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</si>
  <si>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</si>
  <si>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</si>
  <si>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</si>
  <si>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</si>
  <si>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</si>
  <si>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</si>
  <si>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</si>
  <si>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</si>
  <si>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</si>
  <si>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</si>
  <si>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</si>
  <si>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</si>
  <si>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</si>
  <si>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</si>
  <si>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</si>
  <si>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</si>
  <si>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</si>
  <si>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</si>
  <si>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</si>
  <si>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</si>
  <si>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</si>
  <si>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</si>
  <si>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</si>
  <si>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</si>
  <si>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</si>
  <si>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</si>
  <si>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</si>
  <si>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</si>
  <si>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</si>
  <si>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</si>
  <si>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</si>
  <si>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</si>
  <si>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</si>
  <si>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</si>
  <si>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</si>
  <si>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</si>
  <si>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</si>
  <si>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</si>
  <si>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</si>
  <si>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</si>
  <si>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</si>
  <si>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</si>
  <si>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</si>
  <si>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</si>
  <si>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</si>
  <si>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</si>
  <si>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</si>
  <si>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</si>
  <si>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</si>
  <si>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</si>
  <si>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</si>
  <si>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</si>
  <si>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</si>
  <si>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</si>
  <si>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</si>
  <si>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</si>
  <si>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</si>
  <si>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</si>
  <si>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</si>
  <si>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</si>
  <si>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</si>
  <si>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</si>
  <si>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</si>
  <si>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</si>
  <si>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</si>
  <si>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</si>
  <si>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</si>
  <si>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</si>
  <si>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</si>
  <si>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</si>
  <si>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</si>
  <si>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</si>
  <si>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</si>
  <si>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</si>
  <si>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</si>
  <si>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</si>
  <si>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</si>
  <si>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</si>
  <si>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</si>
  <si>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</si>
  <si>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</si>
  <si>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</si>
  <si>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</si>
  <si>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</si>
  <si>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</si>
  <si>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</si>
  <si>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</si>
  <si>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</si>
  <si>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</si>
  <si>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</si>
  <si>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</si>
  <si>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</si>
  <si>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</si>
  <si>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</si>
  <si>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</si>
  <si>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</si>
  <si>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</si>
  <si>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</si>
  <si>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</si>
  <si>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</si>
  <si>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</si>
  <si>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</si>
  <si>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</si>
  <si>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</si>
  <si>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</si>
  <si>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</si>
  <si>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</si>
  <si>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</si>
  <si>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</si>
  <si>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</si>
  <si>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</si>
  <si>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</si>
  <si>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</si>
  <si>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</si>
  <si>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</si>
  <si>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</si>
  <si>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</si>
  <si>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</si>
  <si>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</si>
  <si>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</si>
  <si>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</si>
  <si>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</si>
  <si>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</si>
  <si>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</si>
  <si>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</si>
  <si>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</si>
  <si>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</si>
  <si>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</si>
  <si>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</si>
  <si>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</si>
  <si>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</si>
  <si>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</si>
  <si>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</si>
  <si>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</si>
  <si>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</si>
  <si>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</si>
  <si>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</si>
  <si>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</si>
  <si>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</si>
  <si>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</si>
  <si>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</si>
  <si>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</si>
  <si>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</si>
  <si>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</si>
  <si>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</si>
  <si>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</si>
  <si>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</si>
  <si>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</si>
  <si>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</si>
  <si>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</si>
  <si>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</si>
  <si>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</si>
  <si>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</si>
  <si>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</si>
  <si>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</si>
  <si>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</si>
  <si>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</si>
  <si>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</si>
  <si>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</si>
  <si>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</si>
  <si>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</si>
  <si>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</si>
  <si>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</si>
  <si>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</si>
  <si>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</si>
  <si>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</si>
  <si>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</si>
  <si>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</si>
  <si>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</si>
  <si>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</si>
  <si>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</si>
  <si>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</si>
  <si>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</si>
  <si>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</si>
  <si>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</si>
  <si>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</si>
  <si>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</si>
  <si>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</si>
  <si>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</si>
  <si>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</si>
  <si>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</si>
  <si>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</si>
  <si>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</si>
  <si>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</si>
  <si>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</si>
  <si>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</si>
  <si>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</si>
  <si>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</si>
  <si>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</si>
  <si>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</si>
  <si>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</si>
  <si>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</si>
  <si>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</si>
  <si>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</si>
  <si>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</si>
  <si>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</si>
  <si>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</si>
  <si>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</si>
  <si>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</si>
  <si>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</si>
  <si>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</si>
  <si>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</si>
  <si>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</si>
  <si>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</si>
  <si>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</si>
  <si>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</si>
  <si>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</si>
  <si>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</si>
  <si>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</si>
  <si>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</si>
  <si>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</si>
  <si>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</si>
  <si>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</si>
  <si>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</si>
  <si>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</si>
  <si>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</si>
  <si>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</si>
  <si>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</si>
  <si>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</si>
  <si>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</si>
  <si>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</si>
  <si>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</si>
  <si>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</si>
  <si>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</si>
  <si>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</si>
  <si>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</si>
  <si>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</si>
  <si>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</si>
  <si>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</si>
  <si>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</si>
  <si>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</si>
  <si>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</si>
  <si>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</si>
  <si>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</si>
  <si>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</si>
  <si>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</si>
  <si>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</si>
  <si>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</si>
  <si>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</si>
  <si>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</si>
  <si>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</si>
  <si>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</si>
  <si>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</si>
  <si>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</si>
  <si>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</si>
  <si>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</si>
  <si>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</si>
  <si>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</si>
  <si>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</si>
  <si>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</si>
  <si>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</si>
  <si>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</si>
  <si>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</si>
  <si>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</si>
  <si>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</si>
  <si>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</si>
  <si>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</si>
  <si>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</si>
  <si>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</si>
  <si>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</si>
  <si>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</si>
  <si>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</si>
  <si>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</si>
  <si>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</si>
  <si>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</si>
  <si>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</si>
  <si>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</si>
  <si>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</si>
  <si>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</si>
  <si>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</si>
  <si>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</si>
  <si>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</si>
  <si>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</si>
  <si>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</si>
  <si>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</si>
  <si>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</si>
  <si>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</si>
  <si>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</si>
  <si>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</si>
  <si>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</si>
  <si>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</si>
  <si>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</si>
  <si>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</si>
  <si>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</si>
  <si>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</si>
  <si>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</si>
  <si>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</si>
  <si>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</si>
  <si>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</si>
  <si>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</si>
  <si>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</si>
  <si>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</si>
  <si>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</si>
  <si>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</si>
  <si>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</si>
  <si>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</si>
  <si>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</si>
  <si>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</si>
  <si>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</si>
  <si>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</si>
  <si>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</si>
  <si>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</si>
  <si>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</si>
  <si>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</si>
  <si>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</si>
  <si>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</si>
  <si>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</si>
  <si>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</si>
  <si>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</si>
  <si>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</si>
  <si>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</si>
  <si>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</si>
  <si>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</si>
  <si>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</si>
  <si>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</si>
  <si>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</si>
  <si>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</si>
  <si>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</si>
  <si>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</si>
  <si>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</si>
  <si>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</si>
  <si>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</si>
  <si>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</si>
  <si>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</si>
  <si>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</si>
  <si>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</si>
  <si>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</si>
  <si>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</si>
  <si>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</si>
  <si>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</si>
  <si>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</si>
  <si>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</si>
  <si>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</si>
  <si>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</si>
  <si>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</si>
  <si>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</si>
  <si>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</si>
  <si>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</si>
  <si>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</si>
  <si>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</si>
  <si>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</si>
  <si>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</si>
  <si>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</si>
  <si>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</si>
  <si>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</si>
  <si>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</si>
  <si>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</si>
  <si>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</si>
  <si>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</si>
  <si>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</si>
  <si>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</si>
  <si>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</si>
  <si>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</si>
  <si>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</si>
  <si>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</si>
  <si>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</si>
  <si>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</si>
  <si>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</si>
  <si>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</si>
  <si>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</si>
  <si>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</si>
  <si>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</si>
  <si>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</si>
  <si>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</si>
  <si>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</si>
  <si>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</si>
  <si>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</si>
  <si>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</si>
  <si>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</si>
  <si>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</si>
  <si>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</si>
  <si>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</si>
  <si>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</si>
  <si>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</si>
  <si>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</si>
  <si>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</si>
  <si>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</si>
  <si>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</si>
  <si>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</si>
  <si>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</si>
  <si>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</si>
  <si>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</si>
  <si>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</si>
  <si>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</si>
  <si>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</si>
  <si>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</si>
  <si>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</si>
  <si>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</si>
  <si>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</si>
  <si>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</si>
  <si>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</si>
  <si>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</si>
  <si>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</si>
  <si>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</si>
  <si>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</si>
  <si>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</si>
  <si>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</si>
  <si>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</si>
  <si>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</si>
  <si>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</si>
  <si>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</si>
  <si>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</si>
  <si>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</si>
  <si>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</si>
  <si>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</si>
  <si>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</si>
  <si>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</si>
  <si>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</si>
  <si>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</si>
  <si>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</si>
  <si>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</si>
  <si>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</si>
  <si>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</si>
  <si>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</si>
  <si>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</si>
  <si>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</si>
  <si>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</si>
  <si>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</si>
  <si>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</si>
  <si>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</si>
  <si>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</si>
  <si>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</si>
  <si>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</si>
  <si>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</si>
  <si>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</si>
  <si>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</si>
  <si>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</si>
  <si>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</si>
  <si>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</si>
  <si>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</si>
  <si>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</si>
  <si>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</si>
  <si>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</si>
  <si>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</si>
  <si>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</si>
  <si>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</si>
  <si>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</si>
  <si>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</si>
  <si>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</si>
  <si>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</si>
  <si>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</si>
  <si>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</si>
  <si>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</si>
  <si>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</si>
  <si>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</si>
  <si>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</si>
  <si>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</si>
  <si>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</si>
  <si>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</si>
  <si>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</si>
  <si>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</si>
  <si>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</si>
  <si>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</si>
  <si>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</si>
  <si>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</si>
  <si>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</si>
  <si>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</si>
  <si>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</si>
  <si>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</si>
  <si>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</si>
  <si>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</si>
  <si>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</si>
  <si>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</si>
  <si>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</si>
  <si>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</si>
  <si>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</si>
  <si>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</si>
  <si>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</si>
  <si>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</si>
  <si>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</si>
  <si>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</si>
  <si>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</si>
  <si>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</si>
  <si>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</si>
  <si>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</si>
  <si>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</si>
  <si>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</si>
  <si>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</si>
  <si>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</si>
  <si>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</si>
  <si>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</si>
  <si>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</si>
  <si>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</si>
  <si>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</si>
  <si>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</si>
  <si>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</si>
  <si>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</si>
  <si>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</si>
  <si>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</si>
  <si>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</si>
  <si>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</si>
  <si>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</si>
  <si>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</si>
  <si>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</si>
  <si>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</si>
  <si>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</si>
  <si>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</si>
  <si>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</si>
  <si>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</si>
  <si>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</si>
  <si>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</si>
  <si>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</si>
  <si>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</si>
  <si>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</si>
  <si>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</si>
  <si>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</si>
  <si>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</si>
  <si>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</si>
  <si>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</si>
  <si>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</si>
  <si>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</si>
  <si>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</si>
  <si>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</si>
  <si>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</si>
  <si>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</si>
  <si>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</si>
  <si>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</si>
  <si>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</si>
  <si>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</si>
  <si>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</si>
  <si>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</si>
  <si>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</si>
  <si>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</si>
  <si>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</si>
  <si>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</si>
  <si>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</si>
  <si>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</si>
  <si>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</si>
  <si>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</si>
  <si>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</si>
  <si>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</si>
  <si>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</si>
  <si>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</si>
  <si>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</si>
  <si>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</si>
  <si>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</si>
  <si>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</si>
  <si>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</si>
  <si>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</si>
  <si>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</si>
  <si>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</si>
  <si>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</si>
  <si>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</si>
  <si>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</si>
  <si>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</si>
  <si>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</si>
  <si>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</si>
  <si>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</si>
  <si>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</si>
  <si>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</si>
  <si>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</si>
  <si>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</si>
  <si>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</si>
  <si>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</si>
  <si>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</si>
  <si>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</si>
  <si>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</si>
  <si>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</si>
  <si>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</si>
  <si>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</si>
  <si>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</si>
  <si>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</si>
  <si>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</si>
  <si>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</si>
  <si>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</si>
  <si>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</si>
  <si>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</si>
  <si>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</si>
  <si>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</si>
  <si>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</si>
  <si>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</si>
  <si>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</si>
  <si>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</si>
  <si>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</si>
  <si>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</si>
  <si>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</si>
  <si>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</si>
  <si>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</si>
  <si>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</si>
  <si>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</si>
  <si>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</si>
  <si>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</si>
  <si>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</si>
  <si>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</si>
  <si>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</si>
  <si>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</si>
  <si>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</si>
  <si>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</si>
  <si>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</si>
  <si>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</si>
  <si>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</si>
  <si>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</si>
  <si>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</si>
  <si>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</si>
  <si>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</si>
  <si>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</si>
  <si>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</si>
  <si>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</si>
  <si>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</si>
  <si>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</si>
  <si>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</si>
  <si>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</si>
  <si>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</si>
  <si>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</si>
  <si>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</si>
  <si>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</si>
  <si>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</si>
  <si>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</si>
  <si>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</si>
  <si>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</si>
  <si>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</si>
  <si>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</si>
  <si>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</si>
  <si>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</si>
  <si>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</si>
  <si>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</si>
  <si>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</si>
  <si>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</si>
  <si>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</si>
  <si>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</si>
  <si>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</si>
  <si>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</si>
  <si>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</si>
  <si>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</si>
  <si>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</si>
  <si>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</si>
  <si>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</si>
  <si>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</si>
  <si>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</si>
  <si>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</si>
  <si>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</si>
  <si>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</si>
  <si>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</si>
  <si>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</si>
  <si>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</si>
  <si>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</si>
  <si>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</si>
  <si>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</si>
  <si>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</si>
  <si>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</si>
  <si>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</si>
  <si>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</si>
  <si>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</si>
  <si>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</si>
  <si>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</si>
  <si>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</si>
  <si>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</si>
  <si>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</si>
  <si>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</si>
  <si>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</si>
  <si>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</si>
  <si>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</si>
  <si>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</si>
  <si>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</si>
  <si>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</si>
  <si>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</si>
  <si>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</si>
  <si>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</si>
  <si>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</si>
  <si>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</si>
  <si>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</si>
  <si>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</si>
  <si>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</si>
  <si>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</si>
  <si>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</si>
  <si>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</si>
  <si>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</si>
  <si>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</si>
  <si>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</si>
  <si>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</si>
  <si>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</si>
  <si>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</si>
  <si>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</si>
  <si>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</si>
  <si>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</si>
  <si>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</si>
  <si>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</si>
  <si>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</si>
  <si>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</si>
  <si>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</si>
  <si>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</si>
  <si>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</si>
  <si>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</si>
  <si>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</si>
  <si>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</si>
  <si>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</si>
  <si>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</si>
  <si>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</si>
  <si>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</si>
  <si>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</si>
  <si>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</si>
  <si>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</si>
  <si>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</si>
  <si>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</si>
  <si>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</si>
  <si>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</si>
  <si>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</si>
  <si>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</si>
  <si>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</si>
  <si>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</si>
  <si>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</si>
  <si>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</si>
  <si>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</si>
  <si>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</si>
  <si>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</si>
  <si>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</si>
  <si>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</si>
  <si>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</si>
  <si>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</si>
  <si>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</si>
  <si>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</si>
  <si>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</si>
  <si>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</si>
  <si>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</si>
  <si>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</si>
  <si>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</si>
  <si>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</si>
  <si>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</si>
  <si>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</si>
  <si>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</si>
  <si>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</si>
  <si>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</si>
  <si>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</si>
  <si>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</si>
  <si>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</si>
  <si>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</si>
  <si>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</si>
  <si>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</si>
  <si>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</si>
  <si>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</si>
  <si>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</si>
  <si>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</si>
  <si>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</si>
  <si>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</si>
  <si>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</si>
  <si>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</si>
  <si>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</si>
  <si>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</si>
  <si>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</si>
  <si>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</si>
  <si>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</si>
  <si>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</si>
  <si>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</si>
  <si>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</si>
  <si>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</si>
  <si>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</si>
  <si>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</si>
  <si>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</si>
  <si>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</si>
  <si>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</si>
  <si>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</si>
  <si>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</si>
  <si>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</si>
  <si>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</si>
  <si>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</si>
  <si>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</si>
  <si>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</si>
  <si>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</si>
  <si>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</si>
  <si>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</si>
  <si>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</si>
  <si>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</si>
  <si>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</si>
  <si>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</si>
  <si>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</si>
  <si>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</si>
  <si>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</si>
  <si>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</si>
  <si>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</si>
  <si>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</si>
  <si>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</si>
  <si>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</si>
  <si>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</si>
  <si>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</si>
  <si>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</si>
  <si>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</si>
  <si>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</si>
  <si>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</si>
  <si>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</si>
  <si>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</si>
  <si>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</si>
  <si>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</si>
  <si>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</si>
  <si>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</si>
  <si>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</si>
  <si>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</si>
  <si>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</si>
  <si>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</si>
  <si>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</si>
  <si>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</si>
  <si>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</si>
  <si>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</si>
  <si>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</si>
  <si>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</si>
  <si>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</si>
  <si>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</si>
  <si>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</si>
  <si>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</si>
  <si>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</si>
  <si>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</si>
  <si>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</si>
  <si>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</si>
  <si>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</si>
  <si>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</si>
  <si>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</si>
  <si>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</si>
  <si>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</si>
  <si>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</si>
  <si>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</si>
  <si>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</si>
  <si>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</si>
  <si>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</si>
  <si>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</si>
  <si>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</si>
  <si>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</si>
  <si>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</si>
  <si>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</si>
  <si>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</si>
  <si>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</si>
  <si>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</si>
  <si>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</si>
  <si>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</si>
  <si>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</si>
  <si>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</si>
  <si>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</si>
  <si>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</si>
  <si>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</si>
  <si>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</si>
  <si>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</si>
  <si>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</si>
  <si>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</si>
  <si>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</si>
  <si>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</si>
  <si>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</si>
  <si>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</si>
  <si>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</si>
  <si>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</si>
  <si>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</si>
  <si>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</si>
  <si>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</si>
  <si>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</si>
  <si>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</si>
  <si>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</si>
  <si>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</si>
  <si>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</si>
  <si>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</si>
  <si>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</si>
  <si>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</si>
  <si>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</si>
  <si>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</si>
  <si>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</si>
  <si>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</si>
  <si>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</si>
  <si>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</si>
  <si>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</si>
  <si>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</si>
  <si>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</si>
  <si>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</si>
  <si>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</si>
  <si>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</si>
  <si>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</si>
  <si>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</si>
  <si>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</si>
  <si>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</si>
  <si>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</si>
  <si>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</si>
  <si>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</si>
  <si>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</si>
  <si>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</si>
  <si>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</si>
  <si>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</si>
  <si>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</si>
  <si>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</si>
  <si>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</si>
  <si>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</si>
  <si>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</si>
  <si>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</si>
  <si>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</si>
  <si>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</si>
  <si>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</si>
  <si>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</si>
  <si>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</si>
  <si>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</si>
  <si>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</si>
  <si>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</si>
  <si>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</si>
  <si>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</si>
  <si>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</si>
  <si>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</si>
  <si>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</si>
  <si>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</si>
  <si>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</si>
  <si>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</si>
  <si>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</si>
  <si>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</si>
  <si>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</si>
  <si>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</si>
  <si>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</si>
  <si>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</si>
  <si>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</si>
  <si>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</si>
  <si>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</si>
  <si>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</si>
  <si>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</si>
  <si>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</si>
  <si>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</si>
  <si>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</si>
  <si>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</si>
  <si>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</si>
  <si>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</si>
  <si>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</si>
  <si>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</si>
  <si>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</si>
  <si>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</si>
  <si>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</si>
  <si>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</si>
  <si>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</si>
  <si>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</si>
  <si>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</si>
  <si>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</si>
  <si>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</si>
  <si>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</si>
  <si>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</si>
  <si>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</si>
  <si>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</si>
  <si>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</si>
  <si>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</si>
  <si>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</si>
  <si>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</si>
  <si>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</si>
  <si>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</si>
  <si>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</si>
  <si>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</si>
  <si>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</si>
  <si>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</si>
  <si>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</si>
  <si>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</si>
  <si>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</si>
  <si>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</si>
  <si>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</si>
  <si>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</si>
  <si>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</si>
  <si>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</si>
  <si>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</si>
  <si>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</si>
  <si>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</si>
  <si>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</si>
  <si>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</si>
  <si>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</si>
  <si>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</si>
  <si>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</si>
  <si>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</si>
  <si>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</si>
  <si>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</si>
  <si>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</si>
  <si>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</si>
  <si>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</si>
  <si>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</si>
  <si>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</si>
  <si>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</si>
  <si>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</si>
  <si>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</si>
  <si>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</si>
  <si>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</si>
  <si>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</si>
  <si>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</si>
  <si>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</si>
  <si>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</si>
  <si>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</si>
  <si>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</si>
  <si>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</si>
  <si>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</si>
  <si>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</si>
  <si>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</si>
  <si>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</si>
  <si>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</si>
  <si>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</si>
  <si>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</si>
  <si>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</si>
  <si>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</si>
  <si>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</si>
  <si>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</si>
  <si>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</si>
  <si>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</si>
  <si>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</si>
  <si>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</si>
  <si>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</si>
  <si>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</si>
  <si>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</si>
  <si>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</si>
  <si>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</si>
  <si>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</si>
  <si>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</si>
  <si>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</si>
  <si>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</si>
  <si>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</si>
  <si>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</si>
  <si>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</si>
  <si>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</si>
  <si>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</si>
  <si>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</si>
  <si>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</si>
  <si>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</si>
  <si>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</si>
  <si>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</si>
  <si>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</si>
  <si>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</si>
  <si>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</si>
  <si>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</si>
  <si>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</si>
  <si>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</si>
  <si>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</si>
  <si>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</si>
  <si>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</si>
  <si>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</si>
  <si>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</si>
  <si>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</si>
  <si>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</si>
  <si>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</si>
  <si>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</si>
  <si>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</si>
  <si>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</si>
  <si>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</si>
  <si>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</si>
  <si>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</si>
  <si>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</si>
  <si>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</si>
  <si>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</si>
  <si>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</si>
  <si>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</si>
  <si>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</si>
  <si>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</si>
  <si>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</si>
  <si>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</si>
  <si>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</si>
  <si>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</si>
  <si>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</si>
  <si>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</si>
  <si>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</si>
  <si>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</si>
  <si>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</si>
  <si>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</si>
  <si>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</si>
  <si>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</si>
  <si>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</si>
  <si>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</si>
  <si>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</si>
  <si>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</si>
  <si>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</si>
  <si>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</si>
  <si>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</si>
  <si>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</si>
  <si>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</si>
  <si>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</si>
  <si>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</si>
  <si>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</si>
  <si>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</si>
  <si>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</si>
  <si>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</si>
  <si>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</si>
  <si>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</si>
  <si>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</si>
  <si>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</si>
  <si>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</si>
  <si>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</si>
  <si>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</si>
  <si>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</si>
  <si>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</si>
  <si>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</si>
  <si>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</si>
  <si>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</si>
  <si>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</si>
  <si>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</si>
  <si>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</si>
  <si>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</si>
  <si>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</si>
  <si>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</si>
  <si>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</si>
  <si>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</si>
  <si>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</si>
  <si>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</si>
  <si>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</si>
  <si>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</si>
  <si>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</si>
  <si>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</si>
  <si>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</si>
  <si>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</si>
  <si>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</si>
  <si>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</si>
  <si>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</si>
  <si>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</si>
  <si>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</si>
  <si>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</si>
  <si>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</si>
  <si>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</si>
  <si>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</si>
  <si>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</si>
  <si>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</si>
  <si>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</si>
  <si>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</si>
  <si>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</si>
  <si>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</si>
  <si>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</si>
  <si>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</si>
  <si>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</si>
  <si>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</si>
  <si>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</si>
  <si>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</si>
  <si>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</si>
  <si>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</si>
  <si>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</si>
  <si>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</si>
  <si>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</si>
  <si>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</si>
  <si>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</si>
  <si>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</si>
  <si>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</si>
  <si>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</si>
  <si>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</si>
  <si>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</si>
  <si>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</si>
  <si>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</si>
  <si>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</si>
  <si>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</si>
  <si>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</si>
  <si>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</si>
  <si>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</si>
  <si>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</si>
  <si>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</si>
  <si>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</si>
  <si>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</si>
  <si>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</si>
  <si>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</si>
  <si>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</si>
  <si>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</si>
  <si>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</si>
  <si>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</si>
  <si>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</si>
  <si>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</si>
  <si>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</si>
  <si>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</si>
  <si>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</si>
  <si>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</si>
  <si>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</si>
  <si>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</si>
  <si>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</si>
  <si>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</si>
  <si>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</si>
  <si>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</si>
  <si>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</si>
  <si>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</si>
  <si>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</si>
  <si>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</si>
  <si>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</si>
  <si>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</si>
  <si>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</si>
  <si>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</si>
  <si>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</si>
  <si>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</si>
  <si>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</si>
  <si>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</si>
  <si>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</si>
  <si>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</si>
  <si>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</si>
  <si>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</si>
  <si>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</si>
  <si>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</si>
  <si>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</si>
  <si>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</si>
  <si>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</si>
  <si>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</si>
  <si>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</si>
  <si>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</si>
  <si>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</si>
  <si>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</si>
  <si>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</si>
  <si>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</si>
  <si>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</si>
  <si>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</si>
  <si>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</si>
  <si>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</si>
  <si>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</si>
  <si>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</si>
  <si>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</si>
  <si>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</si>
  <si>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</si>
  <si>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</si>
  <si>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</si>
  <si>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</si>
  <si>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</si>
  <si>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</si>
  <si>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</si>
  <si>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</si>
  <si>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</si>
  <si>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</si>
  <si>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</si>
  <si>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</si>
  <si>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</si>
  <si>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</si>
  <si>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</si>
  <si>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</si>
  <si>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</si>
  <si>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</si>
  <si>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</si>
  <si>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</si>
  <si>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</si>
  <si>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</si>
  <si>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</si>
  <si>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</si>
  <si>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</si>
  <si>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</si>
  <si>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</si>
  <si>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</si>
  <si>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</si>
  <si>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</si>
  <si>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</si>
  <si>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</si>
  <si>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</si>
  <si>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</si>
  <si>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</si>
  <si>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</si>
  <si>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</si>
  <si>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</si>
  <si>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</si>
  <si>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</si>
  <si>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</si>
  <si>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</si>
  <si>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</si>
  <si>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</si>
  <si>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</si>
  <si>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</si>
  <si>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</si>
  <si>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</si>
  <si>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</si>
  <si>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</si>
  <si>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</si>
  <si>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</si>
  <si>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</si>
  <si>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</si>
  <si>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</si>
  <si>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</si>
  <si>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</si>
  <si>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</si>
  <si>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</si>
  <si>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</si>
  <si>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</si>
  <si>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</si>
  <si>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</si>
  <si>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</si>
  <si>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</si>
  <si>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</si>
  <si>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</si>
  <si>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</si>
  <si>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</si>
  <si>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</si>
  <si>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</si>
  <si>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</si>
  <si>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</si>
  <si>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</si>
  <si>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</si>
  <si>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</si>
  <si>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</si>
  <si>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</si>
  <si>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</si>
  <si>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</si>
  <si>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</si>
  <si>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</si>
  <si>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</si>
  <si>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</si>
  <si>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</si>
  <si>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</si>
  <si>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</si>
  <si>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</si>
  <si>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</si>
  <si>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</si>
  <si>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</si>
  <si>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</si>
  <si>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</si>
  <si>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</si>
  <si>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</si>
  <si>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</si>
  <si>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</si>
  <si>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</si>
  <si>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</si>
  <si>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</si>
  <si>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</si>
  <si>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</si>
  <si>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</si>
  <si>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</si>
  <si>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</si>
  <si>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</si>
  <si>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</si>
  <si>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</si>
  <si>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</si>
  <si>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</si>
  <si>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</si>
  <si>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</si>
  <si>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</si>
  <si>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</si>
  <si>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</si>
  <si>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</si>
  <si>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</si>
  <si>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</si>
  <si>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</si>
  <si>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</si>
  <si>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</si>
  <si>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</si>
  <si>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</si>
  <si>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</si>
  <si>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</si>
  <si>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</si>
  <si>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</si>
  <si>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</si>
  <si>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</si>
  <si>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</si>
  <si>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</si>
  <si>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</si>
  <si>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</si>
  <si>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</si>
  <si>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</si>
  <si>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</si>
  <si>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</si>
  <si>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</si>
  <si>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</si>
  <si>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</si>
  <si>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</si>
  <si>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</si>
  <si>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</si>
  <si>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</si>
  <si>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</si>
  <si>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</si>
  <si>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</si>
  <si>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</si>
  <si>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</si>
  <si>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</si>
  <si>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</si>
  <si>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</si>
  <si>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</si>
  <si>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</si>
  <si>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</si>
  <si>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</si>
  <si>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</si>
  <si>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</si>
  <si>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</si>
  <si>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</si>
  <si>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</si>
  <si>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</si>
  <si>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</si>
  <si>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</si>
  <si>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</si>
  <si>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</si>
  <si>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</si>
  <si>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</si>
  <si>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</si>
  <si>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</si>
  <si>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</si>
  <si>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</si>
  <si>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</si>
  <si>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</si>
  <si>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</si>
  <si>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</si>
  <si>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</si>
  <si>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</si>
  <si>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</si>
  <si>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</si>
  <si>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</si>
  <si>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</si>
  <si>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</si>
  <si>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</si>
  <si>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</si>
  <si>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</si>
  <si>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</si>
  <si>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</si>
  <si>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</si>
  <si>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</si>
  <si>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</si>
  <si>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</si>
  <si>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</si>
  <si>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</si>
  <si>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</si>
  <si>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</si>
  <si>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</si>
  <si>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</si>
  <si>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</si>
  <si>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</si>
  <si>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</si>
  <si>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</si>
  <si>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</si>
  <si>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</si>
  <si>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</si>
  <si>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</si>
  <si>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</si>
  <si>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</si>
  <si>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</si>
  <si>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</si>
  <si>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</si>
  <si>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</si>
  <si>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</si>
  <si>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</si>
  <si>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</si>
  <si>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</si>
  <si>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</si>
  <si>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</si>
  <si>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</si>
  <si>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</si>
  <si>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</si>
  <si>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</si>
  <si>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</si>
  <si>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</si>
  <si>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</si>
  <si>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</si>
  <si>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</si>
  <si>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</si>
  <si>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</si>
  <si>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</si>
  <si>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</si>
  <si>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</si>
  <si>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</si>
  <si>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</si>
  <si>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</si>
  <si>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</si>
  <si>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</si>
  <si>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</si>
  <si>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</si>
  <si>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</si>
  <si>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</si>
  <si>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</si>
  <si>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</si>
  <si>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</si>
  <si>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</si>
  <si>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</si>
  <si>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</si>
  <si>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</si>
  <si>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</si>
  <si>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</si>
  <si>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</si>
  <si>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</si>
  <si>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</si>
  <si>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</si>
  <si>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</si>
  <si>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</si>
  <si>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</si>
  <si>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</si>
  <si>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</si>
  <si>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</si>
  <si>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</si>
  <si>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</si>
  <si>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</si>
  <si>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</si>
  <si>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</si>
  <si>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</si>
  <si>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</si>
  <si>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</si>
  <si>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</si>
  <si>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</si>
  <si>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</si>
  <si>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</si>
  <si>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</si>
  <si>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</si>
  <si>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</si>
  <si>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</si>
  <si>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</si>
  <si>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</si>
  <si>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</si>
  <si>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</si>
  <si>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</si>
  <si>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</si>
  <si>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</si>
  <si>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</si>
  <si>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</si>
  <si>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</si>
  <si>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</si>
  <si>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</si>
  <si>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</si>
  <si>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</si>
  <si>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</si>
  <si>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</si>
  <si>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</si>
  <si>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</si>
  <si>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</si>
  <si>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</si>
  <si>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</si>
  <si>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</si>
  <si>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</si>
  <si>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</si>
  <si>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</si>
  <si>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</si>
  <si>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</si>
  <si>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</si>
  <si>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</si>
  <si>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</si>
  <si>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</si>
  <si>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</si>
  <si>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</si>
  <si>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</si>
  <si>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</si>
  <si>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</si>
  <si>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</si>
  <si>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</si>
  <si>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</si>
  <si>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</si>
  <si>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</si>
  <si>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</si>
  <si>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</si>
  <si>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</si>
  <si>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</si>
  <si>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</si>
  <si>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</si>
  <si>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</si>
  <si>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</si>
  <si>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</si>
  <si>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</si>
  <si>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</si>
  <si>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</si>
  <si>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</si>
  <si>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</si>
  <si>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</si>
  <si>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</si>
  <si>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</si>
  <si>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</si>
  <si>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</si>
  <si>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</si>
  <si>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</si>
  <si>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</si>
  <si>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</si>
  <si>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</si>
  <si>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</si>
  <si>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</si>
  <si>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</si>
  <si>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</si>
  <si>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</si>
  <si>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</si>
  <si>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</si>
  <si>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</si>
  <si>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</si>
  <si>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</si>
  <si>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</si>
  <si>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</si>
  <si>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</si>
  <si>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</si>
  <si>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</si>
  <si>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</si>
  <si>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</si>
  <si>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</si>
  <si>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</si>
  <si>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</si>
  <si>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</si>
  <si>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</si>
  <si>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</si>
  <si>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</si>
  <si>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</si>
  <si>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</si>
  <si>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</si>
  <si>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</si>
  <si>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</si>
  <si>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</si>
  <si>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</si>
  <si>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</si>
  <si>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</si>
  <si>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</si>
  <si>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</si>
  <si>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</si>
  <si>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</si>
  <si>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</si>
  <si>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</si>
  <si>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</si>
  <si>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</si>
  <si>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</si>
  <si>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</si>
  <si>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</si>
  <si>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</si>
  <si>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</si>
  <si>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</si>
  <si>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</si>
  <si>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</si>
  <si>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</si>
  <si>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</si>
  <si>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</si>
  <si>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</si>
  <si>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</si>
  <si>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</si>
  <si>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</si>
  <si>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</si>
  <si>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</si>
  <si>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</si>
  <si>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</si>
  <si>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</si>
  <si>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</si>
  <si>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</si>
  <si>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</si>
  <si>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</si>
  <si>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</si>
  <si>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</si>
  <si>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</si>
  <si>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</si>
  <si>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</si>
  <si>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</si>
  <si>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</si>
  <si>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</si>
  <si>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</si>
  <si>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</si>
  <si>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</si>
  <si>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</si>
  <si>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</si>
  <si>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</si>
  <si>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</si>
  <si>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</si>
  <si>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</si>
  <si>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</si>
  <si>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</si>
  <si>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</si>
  <si>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</si>
  <si>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</si>
  <si>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</si>
  <si>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</si>
  <si>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</si>
  <si>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</si>
  <si>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</si>
  <si>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</si>
  <si>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</si>
  <si>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</si>
  <si>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</si>
  <si>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</si>
  <si>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</si>
  <si>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</si>
  <si>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</si>
  <si>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</si>
  <si>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</si>
  <si>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</si>
  <si>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</si>
  <si>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</si>
  <si>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</si>
  <si>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</si>
  <si>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</si>
  <si>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</si>
  <si>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</si>
  <si>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</si>
  <si>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</si>
  <si>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</si>
  <si>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</si>
  <si>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</si>
  <si>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</si>
  <si>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</si>
  <si>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</si>
  <si>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</si>
  <si>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</si>
  <si>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</si>
  <si>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</si>
  <si>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</si>
  <si>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</si>
  <si>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</si>
  <si>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</si>
  <si>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</si>
  <si>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</si>
  <si>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</si>
  <si>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</si>
  <si>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</si>
  <si>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</si>
  <si>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</si>
  <si>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</si>
  <si>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</si>
  <si>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</si>
  <si>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</si>
  <si>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</si>
  <si>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</si>
  <si>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</si>
  <si>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</si>
  <si>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</si>
  <si>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</si>
  <si>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</si>
  <si>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</si>
  <si>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</si>
  <si>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</si>
  <si>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</si>
  <si>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</si>
  <si>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</si>
  <si>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</si>
  <si>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</si>
  <si>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</si>
  <si>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</si>
  <si>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</si>
  <si>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</si>
  <si>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</si>
  <si>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</si>
  <si>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</si>
  <si>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</si>
  <si>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</si>
  <si>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</si>
  <si>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</si>
  <si>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</si>
  <si>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</si>
  <si>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</si>
  <si>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</si>
  <si>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</si>
  <si>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</si>
  <si>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</si>
  <si>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</si>
  <si>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</si>
  <si>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</si>
  <si>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</si>
  <si>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</si>
  <si>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</si>
  <si>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</si>
  <si>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</si>
  <si>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</si>
  <si>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</si>
  <si>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</si>
  <si>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</si>
  <si>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</si>
  <si>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</si>
  <si>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</si>
  <si>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</si>
  <si>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</si>
  <si>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</si>
  <si>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</si>
  <si>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</si>
  <si>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</si>
  <si>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</si>
  <si>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</si>
  <si>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</si>
  <si>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</si>
  <si>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</si>
  <si>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</si>
  <si>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</si>
  <si>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</si>
  <si>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</si>
  <si>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</si>
  <si>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</si>
  <si>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</si>
  <si>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</si>
  <si>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</si>
  <si>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</si>
  <si>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</si>
  <si>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</si>
  <si>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</si>
  <si>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</si>
  <si>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</si>
  <si>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</si>
  <si>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</si>
  <si>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</si>
  <si>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</si>
  <si>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</si>
  <si>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</si>
  <si>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</si>
  <si>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</si>
  <si>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</si>
  <si>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</si>
  <si>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</si>
  <si>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</si>
  <si>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</si>
  <si>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</si>
  <si>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</si>
  <si>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</si>
  <si>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</si>
  <si>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</si>
  <si>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</si>
  <si>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</si>
  <si>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</si>
  <si>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</si>
  <si>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</si>
  <si>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</si>
  <si>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</si>
  <si>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</si>
  <si>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</si>
  <si>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</si>
  <si>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</si>
  <si>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</si>
  <si>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</si>
  <si>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</si>
  <si>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</si>
  <si>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</si>
  <si>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</si>
  <si>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</si>
  <si>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</si>
  <si>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</si>
  <si>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</si>
  <si>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</si>
  <si>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</si>
  <si>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</si>
  <si>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</si>
  <si>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</si>
  <si>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</si>
  <si>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</si>
  <si>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</si>
  <si>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</si>
  <si>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</si>
  <si>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</si>
  <si>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</si>
  <si>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</si>
  <si>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</si>
  <si>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</si>
  <si>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</si>
  <si>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</si>
  <si>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</si>
  <si>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</si>
  <si>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</si>
  <si>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</si>
  <si>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</si>
  <si>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</si>
  <si>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</si>
  <si>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</si>
  <si>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</si>
  <si>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</si>
  <si>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</si>
  <si>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</si>
  <si>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</si>
  <si>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</si>
  <si>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</si>
  <si>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</si>
  <si>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</si>
  <si>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</si>
  <si>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</si>
  <si>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</si>
  <si>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</si>
  <si>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</si>
  <si>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</si>
  <si>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</si>
  <si>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</si>
  <si>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</si>
  <si>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</si>
  <si>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</si>
  <si>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</si>
  <si>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</si>
  <si>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</si>
  <si>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</si>
  <si>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</si>
  <si>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</si>
  <si>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</si>
  <si>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</si>
  <si>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</si>
  <si>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</si>
  <si>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</si>
  <si>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</si>
  <si>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</si>
  <si>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</si>
  <si>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</si>
  <si>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</si>
  <si>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</si>
  <si>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</si>
  <si>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</si>
  <si>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</si>
  <si>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</si>
  <si>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</si>
  <si>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</si>
  <si>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</si>
  <si>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</si>
  <si>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</si>
  <si>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</si>
  <si>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</si>
  <si>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</si>
  <si>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</si>
  <si>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</si>
  <si>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</si>
  <si>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</si>
  <si>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</si>
  <si>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</si>
  <si>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</si>
  <si>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</si>
  <si>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</si>
  <si>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</si>
  <si>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</si>
  <si>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</si>
  <si>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</si>
  <si>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</si>
  <si>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</si>
  <si>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</si>
  <si>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</si>
  <si>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</si>
  <si>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</si>
  <si>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</si>
  <si>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</si>
  <si>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</si>
  <si>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</si>
  <si>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</si>
  <si>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</si>
  <si>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</si>
  <si>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</si>
  <si>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</si>
  <si>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</si>
  <si>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</si>
  <si>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</si>
  <si>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</si>
  <si>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</si>
  <si>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</si>
  <si>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</si>
  <si>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</si>
  <si>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</si>
  <si>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</si>
  <si>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</si>
  <si>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</si>
  <si>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</si>
  <si>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</si>
  <si>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</si>
  <si>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</si>
  <si>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</si>
  <si>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</si>
  <si>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</si>
  <si>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</si>
  <si>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</si>
  <si>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</si>
  <si>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</si>
  <si>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</si>
  <si>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</si>
  <si>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</si>
  <si>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</si>
  <si>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</si>
  <si>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</si>
  <si>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</si>
  <si>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</si>
  <si>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</si>
  <si>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</si>
  <si>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</si>
  <si>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</si>
  <si>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</si>
  <si>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</si>
  <si>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</si>
  <si>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</si>
  <si>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</si>
  <si>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</si>
  <si>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</si>
  <si>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</si>
  <si>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</si>
  <si>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</si>
  <si>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</si>
  <si>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</si>
  <si>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</si>
  <si>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</si>
  <si>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</si>
  <si>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</si>
  <si>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</si>
  <si>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</si>
  <si>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</si>
  <si>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</si>
  <si>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</si>
  <si>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</si>
  <si>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</si>
  <si>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</si>
  <si>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</si>
  <si>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</si>
  <si>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</si>
  <si>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</si>
  <si>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</si>
  <si>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</si>
  <si>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</si>
  <si>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</si>
  <si>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</si>
  <si>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</si>
  <si>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</si>
  <si>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</si>
  <si>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</si>
  <si>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</si>
  <si>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</si>
  <si>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</si>
  <si>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</si>
  <si>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</si>
  <si>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</si>
  <si>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</si>
  <si>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</si>
  <si>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</si>
  <si>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</si>
  <si>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</si>
  <si>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</si>
  <si>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</si>
  <si>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</si>
  <si>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</si>
  <si>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</si>
  <si>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</si>
  <si>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</si>
  <si>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</si>
  <si>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</si>
  <si>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</si>
  <si>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</si>
  <si>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</si>
  <si>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</si>
  <si>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</si>
  <si>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</si>
  <si>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</si>
  <si>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</si>
  <si>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</si>
  <si>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</si>
  <si>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</si>
  <si>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</si>
  <si>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</si>
  <si>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</si>
  <si>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</si>
  <si>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</si>
  <si>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</si>
  <si>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</si>
  <si>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</si>
  <si>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</si>
  <si>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</si>
  <si>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</si>
  <si>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</si>
  <si>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</si>
  <si>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</si>
  <si>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</si>
  <si>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</si>
  <si>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</si>
  <si>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</si>
  <si>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</si>
  <si>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</si>
  <si>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</si>
  <si>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</si>
  <si>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</si>
  <si>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</si>
  <si>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</si>
  <si>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</si>
  <si>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</si>
  <si>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</si>
  <si>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</si>
  <si>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</si>
  <si>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</si>
  <si>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</si>
  <si>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</si>
  <si>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</si>
  <si>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</si>
  <si>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</si>
  <si>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</si>
  <si>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</si>
  <si>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</si>
  <si>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</si>
  <si>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</si>
  <si>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</si>
  <si>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</si>
  <si>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</si>
  <si>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</si>
  <si>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</si>
  <si>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</si>
  <si>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</si>
  <si>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</si>
  <si>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</si>
  <si>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</si>
  <si>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</si>
  <si>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</si>
  <si>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</si>
  <si>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</si>
  <si>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</si>
  <si>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</si>
  <si>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</si>
  <si>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</si>
  <si>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</si>
  <si>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</si>
  <si>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</si>
  <si>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</si>
  <si>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</si>
  <si>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</si>
  <si>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</si>
  <si>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</si>
  <si>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</si>
  <si>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</si>
  <si>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</si>
  <si>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</si>
  <si>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</si>
  <si>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</si>
  <si>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</si>
  <si>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</si>
  <si>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</si>
  <si>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</si>
  <si>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</si>
  <si>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</si>
  <si>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</si>
  <si>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</si>
  <si>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</si>
  <si>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</si>
  <si>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</si>
  <si>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</si>
  <si>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</si>
  <si>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</si>
  <si>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</si>
  <si>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</si>
  <si>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</si>
  <si>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</si>
  <si>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</si>
  <si>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</si>
  <si>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</si>
  <si>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</si>
  <si>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</si>
  <si>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</si>
  <si>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</si>
  <si>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</si>
  <si>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</si>
  <si>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</si>
  <si>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</si>
  <si>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</si>
  <si>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</si>
  <si>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</si>
  <si>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</si>
  <si>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</si>
  <si>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</si>
  <si>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</si>
  <si>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</si>
  <si>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</si>
  <si>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</si>
  <si>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</si>
  <si>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</si>
  <si>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</si>
  <si>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</si>
  <si>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</si>
  <si>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</si>
  <si>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</si>
  <si>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</si>
  <si>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</si>
  <si>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</si>
  <si>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</si>
  <si>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</si>
  <si>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</si>
  <si>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</si>
  <si>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</si>
  <si>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</si>
  <si>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</si>
  <si>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</si>
  <si>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</si>
  <si>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</si>
  <si>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</si>
  <si>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</si>
  <si>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</si>
  <si>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</si>
  <si>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</si>
  <si>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</si>
  <si>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</si>
  <si>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</si>
  <si>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</si>
  <si>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</si>
  <si>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</si>
  <si>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</si>
  <si>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</si>
  <si>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</si>
  <si>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</si>
  <si>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</si>
  <si>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</si>
  <si>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</si>
  <si>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</si>
  <si>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</si>
  <si>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</si>
  <si>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</si>
  <si>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</si>
  <si>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</si>
  <si>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</si>
  <si>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</si>
  <si>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</si>
  <si>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</si>
  <si>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</si>
  <si>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</si>
  <si>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</si>
  <si>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</si>
  <si>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</si>
  <si>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</si>
  <si>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</si>
  <si>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</si>
  <si>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</si>
  <si>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</si>
  <si>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</si>
  <si>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</si>
  <si>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</si>
  <si>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</si>
  <si>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</si>
  <si>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</si>
  <si>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</si>
  <si>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</si>
  <si>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</si>
  <si>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</si>
  <si>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</si>
  <si>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</si>
  <si>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</si>
  <si>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</si>
  <si>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</si>
  <si>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</si>
  <si>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</si>
  <si>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</si>
  <si>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</si>
  <si>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</si>
  <si>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</si>
  <si>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</si>
  <si>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</si>
  <si>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</si>
  <si>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</si>
  <si>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</si>
  <si>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</si>
  <si>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</si>
  <si>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</si>
  <si>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</si>
  <si>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</si>
  <si>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</si>
  <si>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</si>
  <si>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</si>
  <si>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</si>
  <si>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</si>
  <si>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</si>
  <si>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</si>
  <si>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</si>
  <si>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</si>
  <si>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</si>
  <si>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</si>
  <si>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</si>
  <si>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</si>
  <si>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</si>
  <si>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</si>
  <si>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</si>
  <si>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</si>
  <si>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</si>
  <si>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</si>
  <si>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</si>
  <si>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</si>
  <si>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</si>
  <si>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</si>
  <si>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</si>
  <si>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</si>
  <si>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</si>
  <si>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</si>
  <si>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</si>
  <si>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</si>
  <si>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</si>
  <si>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</si>
  <si>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</si>
  <si>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</si>
  <si>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</si>
  <si>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</si>
  <si>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</si>
  <si>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</si>
  <si>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</si>
  <si>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</si>
  <si>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</si>
  <si>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</si>
  <si>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</si>
  <si>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</si>
  <si>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</si>
  <si>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</si>
  <si>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</si>
  <si>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</si>
  <si>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</si>
  <si>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</si>
  <si>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</si>
  <si>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</si>
  <si>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</si>
  <si>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</si>
  <si>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</si>
  <si>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</si>
  <si>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</si>
  <si>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</si>
  <si>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</si>
  <si>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</si>
  <si>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</si>
  <si>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</si>
  <si>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</si>
  <si>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</si>
  <si>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</si>
  <si>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</si>
  <si>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</si>
  <si>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</si>
  <si>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</si>
  <si>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</si>
  <si>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</si>
  <si>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</si>
  <si>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</si>
  <si>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</si>
  <si>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</si>
  <si>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</si>
  <si>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</si>
  <si>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</si>
  <si>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</si>
  <si>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</si>
  <si>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</si>
  <si>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</si>
  <si>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</si>
  <si>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</si>
  <si>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</si>
  <si>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</si>
  <si>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</si>
  <si>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</si>
  <si>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</si>
  <si>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</si>
  <si>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</si>
  <si>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</si>
  <si>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</si>
  <si>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</si>
  <si>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</si>
  <si>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</si>
  <si>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</si>
  <si>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</si>
  <si>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</si>
  <si>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</si>
  <si>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</si>
  <si>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</si>
  <si>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</si>
  <si>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</si>
  <si>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</si>
  <si>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</si>
  <si>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</si>
  <si>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</si>
  <si>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</si>
  <si>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</si>
  <si>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</si>
  <si>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</si>
  <si>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</si>
  <si>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</si>
  <si>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</si>
  <si>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</si>
  <si>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</si>
  <si>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</si>
  <si>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</si>
  <si>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</si>
  <si>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</si>
  <si>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</si>
  <si>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</si>
  <si>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</si>
  <si>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</si>
  <si>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</si>
  <si>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</si>
  <si>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</si>
  <si>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</si>
  <si>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</si>
  <si>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</si>
  <si>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</si>
  <si>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</si>
  <si>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</si>
  <si>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</si>
  <si>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</si>
  <si>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</si>
  <si>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</si>
  <si>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</si>
  <si>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</si>
  <si>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</si>
  <si>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</si>
  <si>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</si>
  <si>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</si>
  <si>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</si>
  <si>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</si>
  <si>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</si>
  <si>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</si>
  <si>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</si>
  <si>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</si>
  <si>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</si>
  <si>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</si>
  <si>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</si>
  <si>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</si>
  <si>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</si>
  <si>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</si>
  <si>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</si>
  <si>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</si>
  <si>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</si>
  <si>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</si>
  <si>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</si>
  <si>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</si>
  <si>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</si>
  <si>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</si>
  <si>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</si>
  <si>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</si>
  <si>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</si>
  <si>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</si>
  <si>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</si>
  <si>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</si>
  <si>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</si>
  <si>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</si>
  <si>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</si>
  <si>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</si>
  <si>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</si>
  <si>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</si>
  <si>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</si>
  <si>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</si>
  <si>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</si>
  <si>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</si>
  <si>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</si>
  <si>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</si>
  <si>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</si>
  <si>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</si>
  <si>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</si>
  <si>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</si>
  <si>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</si>
  <si>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</si>
  <si>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</si>
  <si>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</si>
  <si>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</si>
  <si>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</si>
  <si>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</si>
  <si>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</si>
  <si>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</si>
  <si>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</si>
  <si>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</si>
  <si>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</si>
  <si>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</si>
  <si>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</si>
  <si>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</si>
  <si>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</si>
  <si>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</si>
  <si>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</si>
  <si>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</si>
  <si>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</si>
  <si>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</si>
  <si>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</si>
  <si>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</si>
  <si>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</si>
  <si>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</si>
  <si>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</si>
  <si>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</si>
  <si>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</si>
  <si>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</si>
  <si>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</si>
  <si>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</si>
  <si>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</si>
  <si>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</si>
  <si>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</si>
  <si>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</si>
  <si>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</si>
  <si>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</si>
  <si>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</si>
  <si>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</si>
  <si>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</si>
  <si>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</si>
  <si>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</si>
  <si>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</si>
  <si>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</si>
  <si>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</si>
  <si>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</si>
  <si>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</si>
  <si>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</si>
  <si>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</si>
  <si>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</si>
  <si>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</si>
  <si>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</si>
  <si>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</si>
  <si>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</si>
  <si>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</si>
  <si>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</si>
  <si>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</si>
  <si>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</si>
  <si>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</si>
  <si>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</si>
  <si>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</si>
  <si>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</si>
  <si>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</si>
  <si>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</si>
  <si>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</si>
  <si>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</si>
  <si>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</si>
  <si>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</si>
  <si>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</si>
  <si>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</si>
  <si>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</si>
  <si>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</si>
  <si>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</si>
  <si>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</si>
  <si>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</si>
  <si>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</si>
  <si>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</si>
  <si>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</si>
  <si>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</si>
  <si>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</si>
  <si>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</si>
  <si>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</si>
  <si>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</si>
  <si>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</si>
  <si>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</si>
  <si>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</si>
  <si>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</si>
  <si>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</si>
  <si>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</si>
  <si>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</si>
  <si>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</si>
  <si>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</si>
  <si>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</si>
  <si>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</si>
  <si>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</si>
  <si>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</si>
  <si>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</si>
  <si>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</si>
  <si>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</si>
  <si>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</si>
  <si>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</si>
  <si>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</si>
  <si>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</si>
  <si>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</si>
  <si>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</si>
  <si>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</si>
  <si>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</si>
  <si>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</si>
  <si>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</si>
  <si>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</si>
  <si>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</si>
  <si>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</si>
  <si>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</si>
  <si>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</si>
  <si>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</si>
  <si>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</si>
  <si>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</si>
  <si>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</si>
  <si>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</si>
  <si>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</si>
  <si>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</si>
  <si>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</si>
  <si>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</si>
  <si>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</si>
  <si>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</si>
  <si>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</si>
  <si>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</si>
  <si>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</si>
  <si>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</si>
  <si>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</si>
  <si>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</si>
  <si>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</si>
  <si>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</si>
  <si>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</si>
  <si>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</si>
  <si>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</si>
  <si>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</si>
  <si>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</si>
  <si>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</si>
  <si>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</si>
  <si>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</si>
  <si>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</si>
  <si>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</si>
  <si>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</si>
  <si>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</si>
  <si>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</si>
  <si>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</si>
  <si>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</si>
  <si>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</si>
  <si>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</si>
  <si>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</si>
  <si>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</si>
  <si>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</si>
  <si>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</si>
  <si>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</si>
  <si>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</si>
  <si>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</si>
  <si>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</si>
  <si>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</si>
  <si>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</si>
  <si>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</si>
  <si>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</si>
  <si>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</si>
  <si>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</si>
  <si>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</si>
  <si>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</si>
  <si>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</si>
  <si>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</si>
  <si>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</si>
  <si>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</si>
  <si>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</si>
  <si>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</si>
  <si>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</si>
  <si>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</si>
  <si>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</si>
  <si>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</si>
  <si>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</si>
  <si>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</si>
  <si>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</si>
  <si>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</si>
  <si>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</si>
  <si>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</si>
  <si>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</si>
  <si>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</si>
  <si>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</si>
  <si>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</si>
  <si>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</si>
  <si>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</si>
  <si>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</si>
  <si>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</si>
  <si>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</si>
  <si>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</si>
  <si>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</si>
  <si>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</si>
  <si>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</si>
  <si>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</si>
  <si>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</si>
  <si>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</si>
  <si>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</si>
  <si>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</si>
  <si>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</si>
  <si>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</si>
  <si>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</si>
  <si>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</si>
  <si>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</si>
  <si>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</si>
  <si>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</si>
  <si>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</si>
  <si>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</si>
  <si>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</si>
  <si>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</si>
  <si>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</si>
  <si>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</si>
  <si>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</si>
  <si>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</si>
  <si>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</si>
  <si>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</si>
  <si>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</si>
  <si>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</si>
  <si>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</si>
  <si>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</si>
  <si>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</si>
  <si>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</si>
  <si>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</si>
  <si>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</si>
  <si>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</si>
  <si>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</si>
  <si>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</si>
  <si>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</si>
  <si>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</si>
  <si>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</si>
  <si>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</si>
  <si>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</si>
  <si>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</si>
  <si>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</si>
  <si>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</si>
  <si>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</si>
  <si>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</si>
  <si>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</si>
  <si>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</si>
  <si>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</si>
  <si>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</si>
  <si>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</si>
  <si>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</si>
  <si>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</si>
  <si>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</si>
  <si>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</si>
  <si>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</si>
  <si>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</si>
  <si>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</si>
  <si>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</si>
  <si>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</si>
  <si>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</si>
  <si>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</si>
  <si>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</si>
  <si>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</si>
  <si>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</si>
  <si>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</si>
  <si>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</si>
  <si>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</si>
  <si>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</si>
  <si>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</si>
  <si>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</si>
  <si>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</si>
  <si>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</si>
  <si>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</si>
  <si>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</si>
  <si>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</si>
  <si>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</si>
  <si>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</si>
  <si>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</si>
  <si>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</si>
  <si>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</si>
  <si>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</si>
  <si>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</si>
  <si>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</si>
  <si>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</si>
  <si>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</si>
  <si>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</si>
  <si>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</si>
  <si>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</si>
  <si>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</si>
  <si>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</si>
  <si>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</si>
  <si>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</si>
  <si>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</si>
  <si>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</si>
  <si>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</si>
  <si>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</si>
  <si>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</si>
  <si>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</si>
  <si>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</si>
  <si>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</si>
  <si>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</si>
  <si>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</si>
  <si>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</si>
  <si>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</si>
  <si>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</si>
  <si>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</si>
  <si>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</si>
  <si>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</si>
  <si>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</si>
  <si>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</si>
  <si>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</si>
  <si>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</si>
  <si>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</si>
  <si>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</si>
  <si>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</si>
  <si>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</si>
  <si>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</si>
  <si>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</si>
  <si>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</si>
  <si>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</si>
  <si>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</si>
  <si>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</si>
  <si>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</si>
  <si>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</si>
  <si>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</si>
  <si>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</si>
  <si>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</si>
  <si>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</si>
  <si>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</si>
  <si>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</si>
  <si>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</si>
  <si>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</si>
  <si>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</si>
  <si>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</si>
  <si>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</si>
  <si>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</si>
  <si>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</si>
  <si>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</si>
  <si>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</si>
  <si>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</si>
  <si>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</si>
  <si>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</si>
  <si>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</si>
  <si>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</si>
  <si>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</si>
  <si>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</si>
  <si>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</si>
  <si>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</si>
  <si>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</si>
  <si>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</si>
  <si>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</si>
  <si>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</si>
  <si>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</si>
  <si>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</si>
  <si>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</si>
  <si>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</si>
  <si>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</si>
  <si>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</si>
  <si>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</si>
  <si>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</si>
  <si>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</si>
  <si>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</si>
  <si>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</si>
  <si>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</si>
  <si>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</si>
  <si>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</si>
  <si>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</si>
  <si>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</si>
  <si>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</si>
  <si>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</si>
  <si>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</si>
  <si>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</si>
  <si>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</si>
  <si>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</si>
  <si>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</si>
  <si>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</si>
  <si>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</si>
  <si>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</si>
  <si>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</si>
  <si>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</si>
  <si>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</si>
  <si>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</si>
  <si>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</si>
  <si>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</si>
  <si>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</si>
  <si>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</si>
  <si>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</si>
  <si>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</si>
  <si>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</si>
  <si>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</si>
  <si>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</si>
  <si>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</si>
  <si>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</si>
  <si>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</si>
  <si>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</si>
  <si>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</si>
  <si>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</si>
  <si>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</si>
  <si>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</si>
  <si>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</si>
  <si>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</si>
  <si>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</si>
  <si>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</si>
  <si>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</si>
  <si>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</si>
  <si>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</si>
  <si>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</si>
  <si>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</si>
  <si>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</si>
  <si>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</si>
  <si>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</si>
  <si>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</si>
  <si>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</si>
  <si>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</si>
  <si>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</si>
  <si>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</si>
  <si>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</si>
  <si>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</si>
  <si>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</si>
  <si>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</si>
  <si>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</si>
  <si>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</si>
  <si>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</si>
  <si>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</si>
  <si>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</si>
  <si>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</si>
  <si>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</si>
  <si>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</si>
  <si>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</si>
  <si>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</si>
  <si>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</si>
  <si>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</si>
  <si>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</si>
  <si>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</si>
  <si>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</si>
  <si>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</si>
  <si>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</si>
  <si>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</si>
  <si>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</si>
  <si>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</si>
  <si>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</si>
  <si>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</si>
  <si>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</si>
  <si>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</si>
  <si>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</si>
  <si>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</si>
  <si>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</si>
  <si>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</si>
  <si>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</si>
  <si>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</si>
  <si>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</si>
  <si>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</si>
  <si>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</si>
  <si>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</si>
  <si>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</si>
  <si>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</si>
  <si>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</si>
  <si>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</si>
  <si>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</si>
  <si>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</si>
  <si>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</si>
  <si>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</si>
  <si>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</si>
  <si>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</si>
  <si>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</si>
  <si>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</si>
  <si>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</si>
  <si>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</si>
  <si>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</si>
  <si>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</si>
  <si>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</si>
  <si>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</si>
  <si>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</si>
  <si>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</si>
  <si>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</si>
  <si>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</si>
  <si>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</si>
  <si>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</si>
  <si>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</si>
  <si>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</si>
  <si>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</si>
  <si>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</si>
  <si>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</si>
  <si>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</si>
  <si>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</si>
  <si>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</si>
  <si>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</si>
  <si>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</si>
  <si>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</si>
  <si>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</si>
  <si>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</si>
  <si>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</si>
  <si>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</si>
  <si>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</si>
  <si>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</si>
  <si>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</si>
  <si>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</si>
  <si>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</si>
  <si>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</si>
  <si>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</si>
  <si>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</si>
  <si>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</si>
  <si>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</si>
  <si>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</si>
  <si>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</si>
  <si>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</si>
  <si>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</si>
  <si>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</si>
  <si>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</si>
  <si>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</si>
  <si>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</si>
  <si>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</si>
  <si>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</si>
  <si>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</si>
  <si>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</si>
  <si>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</si>
  <si>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</si>
  <si>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</si>
  <si>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</si>
  <si>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</si>
  <si>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</si>
  <si>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</si>
  <si>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</si>
  <si>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</si>
  <si>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</si>
  <si>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</si>
  <si>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</si>
  <si>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</si>
  <si>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</si>
  <si>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</si>
  <si>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</si>
  <si>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</si>
  <si>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</si>
  <si>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</si>
  <si>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</si>
  <si>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</si>
  <si>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</si>
  <si>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</si>
  <si>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</si>
  <si>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</si>
  <si>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</si>
  <si>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</si>
  <si>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</si>
  <si>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</si>
  <si>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</si>
  <si>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</si>
  <si>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</si>
  <si>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</si>
  <si>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</si>
  <si>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</si>
  <si>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</si>
  <si>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</si>
  <si>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</si>
  <si>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</si>
  <si>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</si>
  <si>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</si>
  <si>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</si>
  <si>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</si>
  <si>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</si>
  <si>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</si>
  <si>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</si>
  <si>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</si>
  <si>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</si>
  <si>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</si>
  <si>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</si>
  <si>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</si>
  <si>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</si>
  <si>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</si>
  <si>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</si>
  <si>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</si>
  <si>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</si>
  <si>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</si>
  <si>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</si>
  <si>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</si>
  <si>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</si>
  <si>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</si>
  <si>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</si>
  <si>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</si>
  <si>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</si>
  <si>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</si>
  <si>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</si>
  <si>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</si>
  <si>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</si>
  <si>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</si>
  <si>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</si>
  <si>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</si>
  <si>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</si>
  <si>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</si>
  <si>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</si>
  <si>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</si>
  <si>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</si>
  <si>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</si>
  <si>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</si>
  <si>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</si>
  <si>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</si>
  <si>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</si>
  <si>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</si>
  <si>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</si>
  <si>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</si>
  <si>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</si>
  <si>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</si>
  <si>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</si>
  <si>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</si>
  <si>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</si>
  <si>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</si>
  <si>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</si>
  <si>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</si>
  <si>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</si>
  <si>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</si>
  <si>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</si>
  <si>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</si>
  <si>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</si>
  <si>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</si>
  <si>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</si>
  <si>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</si>
  <si>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</si>
  <si>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</si>
  <si>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</si>
  <si>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</si>
  <si>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</si>
  <si>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</si>
  <si>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</si>
  <si>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</si>
  <si>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</si>
  <si>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</si>
  <si>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</si>
  <si>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</si>
  <si>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</si>
  <si>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</si>
  <si>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</si>
  <si>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</si>
  <si>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</si>
  <si>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</si>
  <si>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</si>
  <si>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</si>
  <si>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</si>
  <si>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</si>
  <si>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</si>
  <si>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</si>
  <si>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</si>
  <si>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</si>
  <si>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</si>
  <si>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</si>
  <si>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</si>
  <si>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</si>
  <si>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</si>
  <si>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</si>
  <si>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</si>
  <si>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</si>
  <si>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</si>
  <si>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</si>
  <si>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</si>
  <si>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</si>
  <si>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</si>
  <si>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</si>
  <si>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</si>
  <si>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</si>
  <si>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</si>
  <si>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</si>
  <si>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</si>
  <si>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</si>
  <si>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</si>
  <si>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</si>
  <si>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</si>
  <si>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</si>
  <si>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</si>
  <si>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</si>
  <si>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</si>
  <si>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</si>
  <si>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</si>
  <si>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</si>
  <si>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</si>
  <si>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</si>
  <si>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</si>
  <si>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</si>
  <si>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</si>
  <si>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</si>
  <si>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</si>
  <si>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</si>
  <si>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</si>
  <si>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</si>
  <si>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</si>
  <si>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</si>
  <si>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</si>
  <si>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</si>
  <si>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</si>
  <si>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</si>
  <si>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</si>
  <si>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</si>
  <si>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</si>
  <si>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</si>
  <si>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</si>
  <si>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</si>
  <si>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</si>
  <si>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</si>
  <si>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</si>
  <si>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</si>
  <si>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</si>
  <si>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</si>
  <si>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</si>
  <si>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</si>
  <si>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</si>
  <si>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</si>
  <si>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</si>
  <si>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</si>
  <si>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</si>
  <si>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</si>
  <si>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</si>
  <si>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</si>
  <si>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</si>
  <si>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</si>
  <si>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</si>
  <si>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</si>
  <si>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</si>
  <si>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</si>
  <si>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</si>
  <si>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</si>
  <si>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</si>
  <si>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</si>
  <si>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</si>
  <si>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</si>
  <si>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</si>
  <si>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</si>
  <si>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</si>
  <si>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</si>
  <si>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</si>
  <si>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</si>
  <si>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</si>
  <si>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</si>
  <si>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</si>
  <si>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</si>
  <si>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</si>
  <si>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</si>
  <si>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</si>
  <si>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</si>
  <si>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</si>
  <si>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</si>
  <si>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</si>
  <si>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</si>
  <si>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</si>
  <si>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</si>
  <si>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</si>
  <si>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</si>
  <si>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</si>
  <si>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</si>
  <si>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</si>
  <si>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</si>
  <si>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</si>
  <si>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</si>
  <si>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</si>
  <si>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</si>
  <si>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</si>
  <si>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</si>
  <si>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</si>
  <si>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</si>
  <si>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</si>
  <si>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</si>
  <si>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</si>
  <si>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</si>
  <si>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</si>
  <si>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</si>
  <si>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</si>
  <si>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</si>
  <si>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</si>
  <si>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</si>
  <si>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</si>
  <si>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</si>
  <si>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</si>
  <si>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</si>
  <si>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</si>
  <si>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</si>
  <si>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</si>
  <si>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</si>
  <si>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</si>
  <si>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</si>
  <si>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</si>
  <si>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</si>
  <si>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</si>
  <si>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</si>
  <si>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</si>
  <si>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</si>
  <si>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</si>
  <si>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</si>
  <si>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</si>
  <si>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</si>
  <si>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</si>
  <si>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</si>
  <si>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</si>
  <si>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</si>
  <si>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</si>
  <si>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</si>
  <si>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</si>
  <si>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</si>
  <si>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</si>
  <si>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</si>
  <si>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</si>
  <si>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</si>
  <si>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</si>
  <si>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</si>
  <si>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</si>
  <si>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</si>
  <si>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</si>
  <si>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</si>
  <si>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</si>
  <si>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</si>
  <si>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</si>
  <si>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</si>
  <si>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</si>
  <si>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</si>
  <si>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</si>
  <si>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</si>
  <si>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</si>
  <si>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</si>
  <si>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</si>
  <si>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</si>
  <si>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</si>
  <si>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</si>
  <si>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</si>
  <si>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</si>
  <si>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</si>
  <si>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</si>
  <si>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</si>
  <si>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</si>
  <si>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</si>
  <si>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</si>
  <si>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</si>
  <si>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</si>
  <si>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</si>
  <si>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</si>
  <si>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</si>
  <si>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</si>
  <si>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</si>
  <si>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</si>
  <si>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</si>
  <si>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</si>
  <si>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</si>
  <si>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</si>
  <si>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</si>
  <si>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</si>
  <si>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</si>
  <si>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</si>
  <si>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</si>
  <si>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</si>
  <si>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</si>
  <si>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</si>
  <si>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</si>
  <si>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</si>
  <si>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</si>
  <si>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</si>
  <si>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</si>
  <si>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</si>
  <si>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</si>
  <si>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</si>
  <si>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</si>
  <si>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</si>
  <si>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</si>
  <si>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</si>
  <si>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</si>
  <si>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</si>
  <si>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</si>
  <si>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</si>
  <si>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</si>
  <si>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</si>
  <si>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</si>
  <si>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</si>
  <si>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</si>
  <si>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</si>
  <si>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</si>
  <si>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</si>
  <si>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</si>
  <si>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</si>
  <si>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</si>
  <si>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</si>
  <si>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</si>
  <si>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</si>
  <si>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</si>
  <si>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</si>
  <si>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</si>
  <si>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</si>
  <si>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</si>
  <si>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</si>
  <si>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</si>
  <si>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</si>
  <si>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</si>
  <si>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</si>
  <si>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</si>
  <si>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</si>
  <si>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</si>
  <si>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</si>
  <si>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</si>
  <si>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</si>
  <si>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</si>
  <si>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</si>
  <si>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</si>
  <si>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</si>
  <si>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</si>
  <si>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</si>
  <si>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</si>
  <si>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</si>
  <si>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</si>
  <si>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</si>
  <si>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</si>
  <si>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</si>
  <si>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</si>
  <si>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</si>
  <si>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</si>
  <si>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</si>
  <si>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</si>
  <si>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</si>
  <si>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</si>
  <si>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</si>
  <si>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</si>
  <si>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</si>
  <si>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</si>
  <si>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</si>
  <si>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</si>
  <si>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</si>
  <si>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</si>
  <si>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</si>
  <si>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</si>
  <si>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</si>
  <si>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</si>
  <si>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</si>
  <si>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</si>
  <si>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</si>
  <si>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</si>
  <si>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</si>
  <si>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</si>
  <si>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</si>
  <si>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</si>
  <si>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</si>
  <si>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</si>
  <si>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</si>
  <si>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</si>
  <si>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</si>
  <si>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</si>
  <si>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</si>
  <si>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</si>
  <si>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</si>
  <si>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</si>
  <si>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</si>
  <si>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</si>
  <si>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</si>
  <si>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</si>
  <si>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</si>
  <si>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</si>
  <si>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</si>
  <si>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</si>
  <si>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</si>
  <si>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</si>
  <si>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</si>
  <si>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</si>
  <si>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</si>
  <si>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</si>
  <si>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</si>
  <si>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</si>
  <si>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</si>
  <si>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</si>
  <si>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</si>
  <si>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</si>
  <si>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</si>
  <si>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</si>
  <si>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</si>
  <si>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</si>
  <si>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</si>
  <si>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</si>
  <si>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</si>
  <si>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</si>
  <si>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</si>
  <si>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</si>
  <si>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</si>
  <si>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</si>
  <si>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</si>
  <si>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</si>
  <si>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</si>
  <si>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</si>
  <si>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</si>
  <si>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</si>
  <si>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</si>
  <si>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</si>
  <si>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</si>
  <si>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</si>
  <si>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</si>
  <si>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</si>
  <si>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</si>
  <si>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</si>
  <si>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</si>
  <si>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</si>
  <si>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</si>
  <si>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</si>
  <si>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</si>
  <si>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</si>
  <si>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</si>
  <si>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</si>
  <si>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</si>
  <si>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</si>
  <si>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</si>
  <si>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</si>
  <si>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</si>
  <si>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</si>
  <si>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</si>
  <si>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</si>
  <si>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</si>
  <si>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</si>
  <si>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</si>
  <si>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</si>
  <si>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</si>
  <si>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</si>
  <si>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</si>
  <si>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</si>
  <si>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</si>
  <si>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</si>
  <si>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</si>
  <si>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</si>
  <si>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</si>
  <si>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</si>
  <si>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</si>
  <si>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</si>
  <si>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</si>
  <si>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</si>
  <si>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</si>
  <si>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</si>
  <si>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</si>
  <si>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</si>
  <si>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</si>
  <si>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</si>
  <si>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</si>
  <si>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</si>
  <si>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</si>
  <si>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</si>
  <si>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</si>
  <si>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</si>
  <si>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</si>
  <si>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</si>
  <si>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</si>
  <si>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</si>
  <si>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</si>
  <si>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</si>
  <si>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</si>
  <si>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</si>
  <si>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</si>
  <si>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</si>
  <si>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</si>
  <si>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</si>
  <si>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</si>
  <si>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</si>
  <si>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</si>
  <si>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</si>
  <si>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</si>
  <si>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</si>
  <si>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</si>
  <si>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</si>
  <si>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</si>
  <si>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</si>
  <si>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</si>
  <si>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</si>
  <si>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</si>
  <si>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</si>
  <si>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</si>
  <si>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</si>
  <si>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</si>
  <si>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</si>
  <si>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</si>
  <si>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</si>
  <si>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</si>
  <si>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</si>
  <si>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</si>
  <si>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</si>
  <si>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</si>
  <si>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</si>
  <si>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</si>
  <si>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</si>
  <si>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</si>
  <si>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</si>
  <si>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</si>
  <si>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</si>
  <si>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</si>
  <si>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</si>
  <si>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</si>
  <si>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</si>
  <si>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</si>
  <si>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</si>
  <si>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</si>
  <si>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</si>
  <si>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</si>
  <si>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</si>
  <si>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</si>
  <si>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</si>
  <si>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</si>
  <si>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</si>
  <si>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</si>
  <si>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</si>
  <si>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</si>
  <si>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</si>
  <si>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</si>
  <si>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</si>
  <si>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</si>
  <si>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</si>
  <si>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</si>
  <si>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</si>
  <si>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</si>
  <si>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</si>
  <si>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</si>
  <si>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</si>
  <si>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</si>
  <si>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</si>
  <si>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</si>
  <si>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</si>
  <si>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</si>
  <si>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</si>
  <si>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</si>
  <si>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</si>
  <si>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</si>
  <si>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</si>
  <si>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</si>
  <si>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</si>
  <si>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</si>
  <si>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</si>
  <si>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</si>
  <si>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</si>
  <si>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</si>
  <si>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</si>
  <si>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</si>
  <si>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</si>
  <si>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</si>
  <si>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</si>
  <si>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</si>
  <si>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</si>
  <si>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</si>
  <si>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</si>
  <si>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</si>
  <si>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</si>
  <si>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</si>
  <si>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</si>
  <si>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</si>
  <si>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</si>
  <si>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</si>
  <si>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</si>
  <si>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</si>
  <si>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</si>
  <si>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</si>
  <si>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</si>
  <si>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</si>
  <si>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</si>
  <si>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</si>
  <si>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</si>
  <si>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</si>
  <si>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</si>
  <si>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</si>
  <si>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</si>
  <si>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</si>
  <si>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</si>
  <si>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</si>
  <si>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</si>
  <si>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</si>
  <si>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</si>
  <si>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</si>
  <si>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</si>
  <si>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</si>
  <si>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</si>
  <si>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</si>
  <si>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</si>
  <si>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</si>
  <si>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</si>
  <si>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</si>
  <si>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</si>
  <si>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</si>
  <si>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</si>
  <si>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</si>
  <si>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</si>
  <si>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</si>
  <si>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</si>
  <si>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</si>
  <si>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</si>
  <si>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</si>
  <si>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</si>
  <si>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</si>
  <si>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</si>
  <si>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</si>
  <si>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</si>
  <si>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</si>
  <si>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</si>
  <si>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</si>
  <si>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</si>
  <si>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</si>
  <si>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</si>
  <si>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</si>
  <si>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</si>
  <si>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</si>
  <si>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</si>
  <si>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</si>
  <si>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</si>
  <si>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</si>
  <si>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</si>
  <si>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</si>
  <si>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</si>
  <si>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</si>
  <si>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</si>
  <si>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</si>
  <si>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</si>
  <si>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</si>
  <si>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</si>
  <si>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</si>
  <si>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</si>
  <si>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</si>
  <si>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</si>
  <si>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</si>
  <si>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</si>
  <si>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</si>
  <si>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</si>
  <si>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</si>
  <si>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</si>
  <si>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</si>
  <si>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</si>
  <si>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</si>
  <si>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</si>
  <si>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</si>
  <si>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</si>
  <si>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</si>
  <si>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</si>
  <si>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</si>
  <si>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</si>
  <si>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</si>
  <si>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</si>
  <si>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</si>
  <si>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</si>
  <si>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</si>
  <si>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</si>
  <si>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</si>
  <si>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</si>
  <si>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</si>
  <si>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</si>
  <si>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</si>
  <si>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</si>
  <si>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</si>
  <si>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</si>
  <si>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</si>
  <si>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</si>
  <si>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</si>
  <si>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</si>
  <si>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</si>
  <si>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</si>
  <si>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</si>
  <si>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</si>
  <si>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</si>
  <si>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</si>
  <si>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</si>
  <si>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</si>
  <si>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</si>
  <si>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</si>
  <si>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</si>
  <si>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</si>
  <si>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</si>
  <si>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</si>
  <si>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</si>
  <si>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</si>
  <si>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</si>
  <si>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</si>
  <si>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</si>
  <si>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</si>
  <si>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</si>
  <si>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</si>
  <si>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</si>
  <si>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</si>
  <si>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</si>
  <si>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</si>
  <si>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</si>
  <si>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</si>
  <si>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</si>
  <si>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</si>
  <si>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</si>
  <si>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</si>
  <si>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</si>
  <si>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</si>
  <si>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</si>
  <si>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</si>
  <si>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</si>
  <si>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</si>
  <si>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</si>
  <si>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</si>
  <si>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</si>
  <si>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</si>
  <si>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</si>
  <si>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</si>
  <si>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</si>
  <si>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</si>
  <si>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</si>
  <si>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</si>
  <si>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</si>
  <si>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</si>
  <si>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</si>
  <si>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</si>
  <si>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</si>
  <si>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</si>
  <si>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</si>
  <si>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</si>
  <si>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</si>
  <si>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</si>
  <si>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</si>
  <si>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</si>
  <si>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</si>
  <si>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</si>
  <si>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</si>
  <si>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</si>
  <si>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</si>
  <si>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</si>
  <si>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</si>
  <si>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</si>
  <si>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</si>
  <si>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</si>
  <si>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</si>
  <si>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</si>
  <si>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</si>
  <si>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</si>
  <si>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</si>
  <si>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</si>
  <si>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</si>
  <si>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</si>
  <si>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</si>
  <si>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</si>
  <si>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</si>
  <si>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</si>
  <si>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</si>
  <si>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</si>
  <si>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</si>
  <si>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</si>
  <si>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</si>
  <si>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</si>
  <si>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</si>
  <si>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</si>
  <si>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</si>
  <si>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</si>
  <si>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</si>
  <si>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</si>
  <si>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</si>
  <si>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</si>
  <si>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</si>
  <si>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</si>
  <si>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</si>
  <si>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</si>
  <si>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</si>
  <si>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</si>
  <si>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</si>
  <si>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</si>
  <si>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</si>
  <si>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</si>
  <si>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</si>
  <si>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</si>
  <si>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</si>
  <si>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</si>
  <si>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</si>
  <si>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</si>
  <si>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</si>
  <si>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</si>
  <si>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</si>
  <si>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</si>
  <si>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</si>
  <si>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</si>
  <si>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</si>
  <si>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</si>
  <si>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</si>
  <si>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</si>
  <si>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</si>
  <si>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</si>
  <si>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</si>
  <si>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</si>
  <si>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</si>
  <si>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</si>
  <si>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</si>
  <si>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</si>
  <si>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</si>
  <si>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</si>
  <si>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</si>
  <si>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</si>
  <si>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</si>
  <si>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</si>
  <si>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</si>
  <si>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</si>
  <si>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</si>
  <si>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</si>
  <si>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</si>
  <si>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</si>
  <si>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</si>
  <si>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</si>
  <si>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</si>
  <si>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</si>
  <si>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</si>
  <si>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</si>
  <si>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</si>
  <si>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</si>
  <si>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</si>
  <si>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</si>
  <si>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</si>
  <si>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</si>
  <si>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</si>
  <si>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</si>
  <si>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</si>
  <si>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</si>
  <si>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</si>
  <si>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</si>
  <si>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</si>
  <si>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</si>
  <si>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</si>
  <si>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</si>
  <si>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</si>
  <si>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</si>
  <si>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</si>
  <si>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</si>
  <si>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</si>
  <si>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</si>
  <si>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</si>
  <si>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</si>
  <si>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</si>
  <si>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</si>
  <si>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</si>
  <si>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</si>
  <si>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</si>
  <si>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</si>
  <si>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</si>
  <si>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</si>
  <si>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</si>
  <si>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</si>
  <si>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</si>
  <si>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</si>
  <si>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</si>
  <si>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</si>
  <si>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</si>
  <si>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</si>
  <si>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</si>
  <si>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</si>
  <si>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</si>
  <si>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</si>
  <si>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</si>
  <si>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</si>
  <si>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</si>
  <si>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</si>
  <si>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</si>
  <si>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</si>
  <si>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</si>
  <si>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</si>
  <si>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</si>
  <si>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</si>
  <si>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</si>
  <si>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</si>
  <si>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</si>
  <si>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</si>
  <si>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</si>
  <si>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</si>
  <si>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</si>
  <si>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</si>
  <si>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</si>
  <si>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</si>
  <si>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</si>
  <si>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</si>
  <si>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</si>
  <si>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</si>
  <si>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</si>
  <si>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</si>
  <si>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</si>
  <si>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</si>
  <si>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</si>
  <si>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</si>
  <si>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</si>
  <si>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</si>
  <si>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</si>
  <si>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</si>
  <si>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</si>
  <si>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</si>
  <si>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</si>
  <si>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</si>
  <si>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</si>
  <si>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</si>
  <si>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</si>
  <si>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</si>
  <si>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</si>
  <si>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</si>
  <si>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</si>
  <si>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</si>
  <si>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</si>
  <si>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</si>
  <si>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</si>
  <si>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</si>
  <si>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</si>
  <si>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</si>
  <si>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</si>
  <si>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</si>
  <si>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</si>
  <si>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</si>
  <si>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</si>
  <si>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</si>
  <si>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</si>
  <si>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</si>
  <si>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</si>
  <si>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</si>
  <si>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</si>
  <si>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</si>
  <si>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</si>
  <si>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</si>
  <si>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</si>
  <si>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</si>
  <si>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</si>
  <si>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</si>
  <si>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</si>
  <si>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</si>
  <si>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</si>
  <si>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</si>
  <si>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</si>
  <si>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</si>
  <si>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</si>
  <si>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</si>
  <si>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</si>
  <si>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</si>
  <si>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</si>
  <si>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</si>
  <si>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</si>
  <si>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</si>
  <si>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</si>
  <si>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</si>
  <si>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</si>
  <si>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</si>
  <si>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</si>
  <si>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</si>
  <si>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</si>
  <si>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</si>
  <si>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</si>
  <si>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</si>
  <si>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</si>
  <si>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</si>
  <si>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</si>
  <si>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</si>
  <si>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</si>
  <si>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</si>
  <si>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</si>
  <si>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</si>
  <si>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</si>
  <si>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</si>
  <si>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</si>
  <si>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</si>
  <si>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</si>
  <si>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</si>
  <si>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</si>
  <si>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</si>
  <si>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</si>
  <si>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</si>
  <si>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</si>
  <si>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</si>
  <si>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</si>
  <si>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</si>
  <si>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</si>
  <si>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</si>
  <si>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</si>
  <si>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</si>
  <si>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</si>
  <si>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</si>
  <si>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</si>
  <si>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</si>
  <si>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</si>
  <si>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</si>
  <si>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</si>
  <si>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</si>
  <si>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</si>
  <si>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</si>
  <si>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</si>
  <si>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</si>
  <si>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</si>
  <si>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</si>
  <si>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</si>
  <si>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</si>
  <si>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</si>
  <si>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</si>
  <si>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</si>
  <si>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</si>
  <si>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</si>
  <si>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</si>
  <si>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</si>
  <si>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</si>
  <si>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</si>
  <si>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</si>
  <si>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</si>
  <si>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</si>
  <si>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</si>
  <si>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</si>
  <si>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</si>
  <si>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</si>
  <si>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</si>
  <si>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</si>
  <si>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</si>
  <si>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</si>
  <si>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</si>
  <si>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</si>
  <si>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</si>
  <si>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</si>
  <si>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</si>
  <si>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</si>
  <si>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</si>
  <si>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</si>
  <si>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</si>
  <si>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</si>
  <si>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</si>
  <si>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</si>
  <si>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</si>
  <si>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</si>
  <si>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</si>
  <si>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</si>
  <si>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</si>
  <si>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</si>
  <si>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</si>
  <si>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</si>
  <si>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</si>
  <si>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</si>
  <si>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</si>
  <si>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</si>
  <si>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</si>
  <si>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</si>
  <si>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</si>
  <si>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</si>
  <si>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</si>
  <si>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</si>
  <si>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</si>
  <si>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</si>
  <si>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</si>
  <si>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</si>
  <si>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</si>
  <si>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</si>
  <si>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</si>
  <si>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</si>
  <si>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</si>
  <si>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</si>
  <si>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</si>
  <si>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</si>
  <si>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</si>
  <si>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</si>
  <si>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</si>
  <si>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</si>
  <si>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</si>
  <si>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</si>
  <si>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</si>
  <si>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</si>
  <si>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</si>
  <si>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</si>
  <si>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</si>
  <si>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</si>
  <si>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</si>
  <si>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</si>
  <si>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</si>
  <si>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</si>
  <si>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</si>
  <si>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</si>
  <si>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</si>
  <si>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</si>
  <si>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</si>
  <si>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</si>
  <si>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</si>
  <si>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</si>
  <si>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</si>
  <si>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</si>
  <si>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</si>
  <si>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</si>
  <si>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</si>
  <si>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</si>
  <si>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</si>
  <si>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</si>
  <si>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</si>
  <si>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</si>
  <si>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</si>
  <si>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</si>
  <si>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</si>
  <si>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</si>
  <si>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</si>
  <si>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</si>
  <si>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</si>
  <si>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</si>
  <si>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</si>
  <si>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</si>
  <si>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</si>
  <si>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</si>
  <si>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</si>
  <si>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</si>
  <si>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</si>
  <si>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</si>
  <si>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</si>
  <si>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</si>
  <si>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</si>
  <si>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</si>
  <si>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</si>
  <si>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</si>
  <si>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</si>
  <si>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</si>
  <si>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</si>
  <si>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</si>
  <si>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</si>
  <si>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</si>
  <si>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</si>
  <si>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</si>
  <si>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</si>
  <si>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</si>
  <si>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</si>
  <si>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</si>
  <si>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</si>
  <si>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</si>
  <si>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</si>
  <si>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</si>
  <si>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</si>
  <si>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</si>
  <si>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</si>
  <si>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</si>
  <si>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</si>
  <si>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</si>
  <si>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</si>
  <si>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</si>
  <si>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</si>
  <si>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</si>
  <si>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</si>
  <si>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</si>
  <si>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</si>
  <si>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</si>
  <si>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</si>
  <si>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</si>
  <si>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</si>
  <si>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</si>
  <si>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</si>
  <si>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</si>
  <si>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</si>
  <si>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</si>
  <si>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</si>
  <si>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</si>
  <si>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</si>
  <si>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</si>
  <si>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</si>
  <si>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</si>
  <si>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</si>
  <si>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</si>
  <si>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</si>
  <si>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</si>
  <si>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</si>
  <si>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</si>
  <si>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</si>
  <si>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</si>
  <si>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</si>
  <si>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</si>
  <si>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</si>
  <si>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</si>
  <si>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</si>
  <si>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</si>
  <si>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</si>
  <si>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</si>
  <si>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</si>
  <si>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</si>
  <si>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</si>
  <si>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</si>
  <si>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</si>
  <si>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</si>
  <si>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</si>
  <si>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</si>
  <si>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</si>
  <si>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</si>
  <si>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</si>
  <si>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</si>
  <si>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</si>
  <si>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</si>
  <si>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</si>
  <si>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</si>
  <si>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</si>
  <si>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</si>
  <si>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</si>
  <si>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</si>
  <si>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</si>
  <si>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</si>
  <si>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</si>
  <si>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</si>
  <si>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</si>
  <si>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</si>
  <si>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</si>
  <si>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</si>
  <si>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</si>
  <si>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</si>
  <si>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</si>
  <si>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</si>
  <si>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</si>
  <si>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</si>
  <si>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</si>
  <si>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</si>
  <si>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</si>
  <si>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</si>
  <si>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</si>
  <si>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</si>
  <si>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</si>
  <si>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</si>
  <si>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</si>
  <si>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</si>
  <si>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</si>
  <si>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</si>
  <si>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</si>
  <si>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</si>
  <si>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</si>
  <si>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</si>
  <si>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</si>
  <si>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</si>
  <si>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</si>
  <si>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</si>
  <si>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</si>
  <si>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</si>
  <si>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</si>
  <si>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</si>
  <si>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</si>
  <si>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</si>
  <si>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</si>
  <si>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</si>
  <si>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</si>
  <si>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</si>
  <si>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</si>
  <si>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</si>
  <si>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</si>
  <si>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</si>
  <si>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</si>
  <si>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</si>
  <si>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</si>
  <si>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</si>
  <si>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</si>
  <si>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</si>
  <si>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</si>
  <si>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</si>
  <si>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</si>
  <si>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</si>
  <si>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</si>
  <si>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</si>
  <si>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</si>
  <si>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</si>
  <si>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</si>
  <si>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</si>
  <si>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</si>
  <si>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</si>
  <si>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</si>
  <si>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</si>
  <si>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</si>
  <si>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</si>
  <si>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</si>
  <si>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</si>
  <si>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</si>
  <si>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</si>
  <si>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</si>
  <si>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</si>
  <si>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</si>
  <si>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</si>
  <si>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</si>
  <si>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</si>
  <si>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</si>
  <si>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</si>
  <si>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</si>
  <si>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</si>
  <si>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</si>
  <si>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</si>
  <si>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</si>
  <si>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</si>
  <si>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</si>
  <si>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</si>
  <si>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</si>
  <si>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</si>
  <si>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</si>
  <si>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</si>
  <si>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</si>
  <si>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</si>
  <si>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</si>
  <si>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</si>
  <si>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</si>
  <si>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</si>
  <si>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</si>
  <si>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</si>
  <si>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</si>
  <si>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</si>
  <si>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</si>
  <si>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</si>
  <si>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</si>
  <si>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</si>
  <si>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</si>
  <si>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</si>
  <si>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</si>
  <si>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</si>
  <si>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</si>
  <si>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</si>
  <si>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</si>
  <si>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</si>
  <si>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</si>
  <si>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</si>
  <si>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</si>
  <si>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</si>
  <si>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</si>
  <si>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</si>
  <si>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</si>
  <si>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</si>
  <si>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</si>
  <si>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</si>
  <si>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</si>
  <si>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</si>
  <si>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</si>
  <si>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</si>
  <si>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</si>
  <si>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</si>
  <si>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</si>
  <si>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</si>
  <si>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</si>
  <si>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</si>
  <si>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</si>
  <si>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</si>
  <si>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</si>
  <si>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</si>
  <si>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</si>
  <si>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</si>
  <si>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</si>
  <si>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</si>
  <si>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</si>
  <si>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</si>
  <si>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</si>
  <si>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</si>
  <si>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</si>
  <si>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</si>
  <si>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</si>
  <si>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</si>
  <si>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</si>
  <si>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</si>
  <si>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</si>
  <si>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</si>
  <si>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</si>
  <si>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</si>
  <si>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</si>
  <si>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</si>
  <si>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</si>
  <si>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</si>
  <si>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</si>
  <si>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</si>
  <si>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</si>
  <si>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</si>
  <si>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</si>
  <si>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</si>
  <si>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</si>
  <si>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</si>
  <si>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</si>
  <si>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</si>
  <si>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</si>
  <si>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</si>
  <si>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</si>
  <si>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</si>
  <si>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</si>
  <si>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</si>
  <si>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</si>
  <si>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</si>
  <si>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</si>
  <si>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</si>
  <si>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</si>
  <si>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</si>
  <si>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</si>
  <si>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</si>
  <si>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</si>
  <si>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</si>
  <si>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</si>
  <si>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</si>
  <si>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</si>
  <si>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</si>
  <si>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</si>
  <si>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</si>
  <si>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</si>
  <si>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</si>
  <si>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</si>
  <si>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</si>
  <si>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</si>
  <si>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</si>
  <si>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</si>
  <si>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</si>
  <si>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</si>
  <si>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</si>
  <si>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</si>
  <si>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</si>
  <si>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</si>
  <si>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</si>
  <si>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</si>
  <si>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</si>
  <si>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</si>
  <si>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</si>
  <si>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</si>
  <si>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</si>
  <si>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</si>
  <si>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</si>
  <si>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</si>
  <si>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</si>
  <si>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</si>
  <si>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</si>
  <si>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</si>
  <si>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</si>
  <si>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</si>
  <si>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</si>
  <si>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</si>
  <si>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</si>
  <si>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</si>
  <si>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</si>
  <si>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</si>
  <si>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</si>
  <si>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</si>
  <si>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</si>
  <si>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</si>
  <si>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</si>
  <si>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</si>
  <si>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</si>
  <si>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</si>
  <si>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</si>
  <si>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</si>
  <si>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</si>
  <si>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</si>
  <si>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</si>
  <si>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</si>
  <si>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</si>
  <si>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</si>
  <si>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</si>
  <si>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</si>
  <si>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</si>
  <si>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</si>
  <si>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</si>
  <si>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</si>
  <si>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</si>
  <si>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</si>
  <si>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</si>
  <si>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</si>
  <si>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</si>
  <si>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</si>
  <si>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</si>
  <si>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</si>
  <si>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</si>
  <si>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</si>
  <si>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</si>
  <si>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</si>
  <si>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</si>
  <si>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</si>
  <si>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</si>
  <si>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</si>
  <si>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</si>
  <si>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</si>
  <si>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</si>
  <si>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</si>
  <si>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</si>
  <si>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</si>
  <si>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</si>
  <si>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</si>
  <si>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</si>
  <si>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</si>
  <si>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</si>
  <si>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</si>
  <si>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</si>
  <si>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</si>
  <si>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</si>
  <si>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</si>
  <si>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</si>
  <si>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</si>
  <si>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</si>
  <si>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</si>
  <si>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</si>
  <si>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</si>
  <si>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</si>
  <si>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</si>
  <si>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</si>
  <si>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</si>
  <si>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</si>
  <si>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</si>
  <si>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</si>
  <si>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</si>
  <si>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</si>
  <si>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</si>
  <si>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</si>
  <si>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</si>
  <si>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</si>
  <si>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</si>
  <si>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</si>
  <si>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</si>
  <si>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</si>
  <si>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</si>
  <si>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</si>
  <si>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</si>
  <si>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</si>
  <si>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</si>
  <si>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</si>
  <si>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</si>
  <si>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</si>
  <si>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</si>
  <si>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</si>
  <si>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</si>
  <si>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</si>
  <si>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</si>
  <si>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</si>
  <si>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</si>
  <si>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</si>
  <si>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</si>
  <si>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</si>
  <si>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</si>
  <si>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</si>
  <si>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</si>
  <si>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</si>
  <si>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</si>
  <si>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</si>
  <si>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</si>
  <si>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</si>
  <si>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</si>
  <si>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</si>
  <si>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</si>
  <si>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</si>
  <si>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</si>
  <si>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</si>
  <si>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</si>
  <si>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</si>
  <si>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</si>
  <si>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</si>
  <si>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</si>
  <si>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</si>
  <si>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</si>
  <si>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</si>
  <si>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</si>
  <si>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</si>
  <si>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</si>
  <si>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</si>
  <si>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</si>
  <si>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</si>
  <si>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</si>
  <si>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</si>
  <si>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</si>
  <si>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</si>
  <si>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</si>
  <si>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</si>
  <si>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</si>
  <si>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</si>
  <si>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</si>
  <si>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</si>
  <si>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</si>
  <si>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</si>
  <si>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</si>
  <si>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</si>
  <si>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</si>
  <si>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</si>
  <si>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</si>
  <si>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</si>
  <si>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</si>
  <si>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</si>
  <si>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</si>
  <si>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</si>
  <si>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</si>
  <si>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</si>
  <si>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</si>
  <si>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</si>
  <si>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</si>
  <si>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</si>
  <si>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</si>
  <si>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</si>
  <si>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</si>
  <si>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</si>
  <si>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</si>
  <si>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</si>
  <si>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</si>
  <si>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</si>
  <si>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</si>
  <si>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</si>
  <si>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</si>
  <si>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</si>
  <si>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</si>
  <si>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</si>
  <si>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</si>
  <si>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</si>
  <si>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</si>
  <si>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</si>
  <si>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</si>
  <si>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</si>
  <si>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</si>
  <si>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</si>
  <si>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</si>
  <si>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</si>
  <si>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</si>
  <si>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</si>
  <si>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</si>
  <si>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</si>
  <si>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</si>
  <si>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</si>
  <si>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</si>
  <si>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</si>
  <si>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</si>
  <si>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</si>
  <si>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</si>
  <si>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</si>
  <si>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</si>
  <si>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</si>
  <si>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</si>
  <si>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</si>
  <si>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</si>
  <si>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</si>
  <si>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</si>
  <si>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</si>
  <si>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</si>
  <si>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</si>
  <si>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</si>
  <si>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</si>
  <si>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</si>
  <si>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</si>
  <si>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</si>
  <si>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</si>
  <si>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</si>
  <si>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</si>
  <si>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</si>
  <si>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</si>
  <si>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</si>
  <si>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</si>
  <si>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</si>
  <si>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</si>
  <si>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</si>
  <si>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</si>
  <si>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</si>
  <si>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</si>
  <si>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</si>
  <si>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</si>
  <si>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</si>
  <si>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</si>
  <si>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</si>
  <si>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</si>
  <si>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</si>
  <si>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</si>
  <si>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</si>
  <si>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</si>
  <si>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</si>
  <si>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</si>
  <si>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</si>
  <si>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</si>
  <si>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</si>
  <si>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</si>
  <si>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</si>
  <si>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</si>
  <si>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</si>
  <si>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</si>
  <si>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</si>
  <si>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</si>
  <si>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</si>
  <si>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</si>
  <si>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</si>
  <si>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</si>
  <si>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</si>
  <si>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</si>
  <si>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</si>
  <si>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</si>
  <si>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</si>
  <si>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</si>
  <si>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</si>
  <si>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</si>
  <si>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</si>
  <si>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</si>
  <si>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</si>
  <si>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</si>
  <si>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</si>
  <si>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</si>
  <si>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</si>
  <si>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</si>
  <si>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</si>
  <si>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</si>
  <si>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</si>
  <si>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</si>
  <si>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</si>
  <si>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</si>
  <si>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</si>
  <si>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</si>
  <si>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</si>
  <si>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</si>
  <si>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</si>
  <si>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</si>
  <si>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</si>
  <si>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</si>
  <si>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</si>
  <si>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</si>
  <si>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</si>
  <si>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</si>
  <si>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</si>
  <si>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</si>
  <si>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</si>
  <si>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</si>
  <si>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</si>
  <si>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</si>
  <si>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</si>
  <si>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</si>
  <si>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</si>
  <si>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</si>
  <si>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</si>
  <si>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</si>
  <si>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</si>
  <si>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</si>
  <si>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</si>
  <si>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</si>
  <si>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</si>
  <si>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</si>
  <si>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</si>
  <si>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</si>
  <si>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</si>
  <si>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</si>
  <si>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</si>
  <si>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</si>
  <si>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</si>
  <si>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</si>
  <si>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</si>
  <si>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</si>
  <si>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</si>
  <si>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</si>
  <si>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</si>
  <si>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</si>
  <si>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</si>
  <si>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</si>
  <si>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</si>
  <si>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</si>
  <si>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</si>
  <si>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</si>
  <si>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</si>
  <si>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</si>
  <si>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</si>
  <si>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</si>
  <si>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</si>
  <si>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</si>
  <si>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</si>
  <si>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</si>
  <si>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</si>
  <si>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</si>
  <si>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</si>
  <si>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</si>
  <si>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</si>
  <si>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</si>
  <si>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</si>
  <si>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</si>
  <si>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</si>
  <si>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</si>
  <si>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</si>
  <si>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</si>
  <si>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</si>
  <si>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</si>
  <si>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</si>
  <si>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</si>
  <si>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</si>
  <si>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</si>
  <si>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</si>
  <si>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</si>
  <si>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</si>
  <si>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</si>
  <si>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</si>
  <si>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</si>
  <si>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</si>
  <si>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</si>
  <si>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</si>
  <si>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</si>
  <si>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</si>
  <si>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</si>
  <si>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</si>
  <si>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</si>
  <si>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</si>
  <si>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</si>
  <si>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</si>
  <si>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</si>
  <si>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</si>
  <si>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</si>
  <si>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</si>
  <si>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</si>
  <si>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</si>
  <si>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</si>
  <si>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</si>
  <si>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</si>
  <si>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</si>
  <si>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</si>
  <si>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</si>
  <si>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</si>
  <si>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</si>
  <si>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</si>
  <si>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</si>
  <si>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</si>
  <si>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</si>
  <si>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</si>
  <si>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</si>
  <si>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</si>
  <si>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</si>
  <si>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</si>
  <si>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</si>
  <si>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</si>
  <si>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</si>
  <si>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</si>
  <si>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</si>
  <si>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</si>
  <si>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</si>
  <si>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</si>
  <si>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</si>
  <si>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</si>
  <si>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</si>
  <si>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</si>
  <si>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</si>
  <si>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</si>
  <si>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</si>
  <si>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</si>
  <si>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</si>
  <si>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</si>
  <si>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</si>
  <si>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</si>
  <si>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</si>
  <si>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</si>
  <si>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</si>
  <si>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</si>
  <si>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</si>
  <si>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</si>
  <si>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</si>
  <si>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</si>
  <si>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</si>
  <si>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</si>
  <si>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</si>
  <si>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</si>
  <si>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</si>
  <si>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</si>
  <si>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</si>
  <si>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</si>
  <si>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</si>
  <si>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</si>
  <si>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</si>
  <si>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</si>
  <si>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</si>
  <si>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</si>
  <si>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</si>
  <si>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</si>
  <si>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</si>
  <si>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</si>
  <si>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</si>
  <si>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</si>
  <si>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</si>
  <si>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</si>
  <si>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</si>
  <si>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</si>
  <si>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</si>
  <si>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</si>
  <si>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</si>
  <si>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</si>
  <si>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</si>
  <si>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</si>
  <si>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</si>
  <si>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</si>
  <si>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</si>
  <si>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</si>
  <si>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</si>
  <si>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</si>
  <si>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</si>
  <si>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</si>
  <si>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</si>
  <si>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</si>
  <si>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</si>
  <si>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</si>
  <si>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</si>
  <si>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</si>
  <si>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</si>
  <si>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</si>
  <si>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</si>
  <si>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</si>
  <si>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</si>
  <si>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</si>
  <si>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</si>
  <si>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</si>
  <si>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</si>
  <si>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</si>
  <si>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</si>
  <si>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</si>
  <si>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</si>
  <si>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</si>
  <si>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</si>
  <si>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</si>
  <si>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</si>
  <si>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</si>
  <si>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</si>
  <si>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</si>
  <si>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</si>
  <si>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</si>
  <si>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</si>
  <si>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</si>
  <si>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</si>
  <si>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</si>
  <si>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</si>
  <si>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</si>
  <si>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</si>
  <si>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</si>
  <si>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</si>
  <si>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</si>
  <si>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</si>
  <si>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</si>
  <si>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</si>
  <si>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</si>
  <si>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</si>
  <si>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</si>
  <si>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</si>
  <si>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</si>
  <si>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</si>
  <si>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</si>
  <si>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</si>
  <si>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</si>
  <si>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</si>
  <si>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</si>
  <si>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</si>
  <si>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</si>
  <si>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</si>
  <si>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</si>
  <si>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</si>
  <si>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</si>
  <si>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</si>
  <si>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</si>
  <si>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</si>
  <si>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</si>
  <si>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</si>
  <si>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</si>
  <si>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</si>
  <si>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</si>
  <si>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</si>
  <si>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</si>
  <si>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</si>
  <si>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</si>
  <si>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</si>
  <si>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</si>
  <si>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</si>
  <si>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</si>
  <si>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</si>
  <si>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</si>
  <si>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</si>
  <si>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</si>
  <si>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</si>
  <si>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</si>
  <si>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</si>
  <si>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</si>
  <si>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</si>
  <si>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</si>
  <si>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</si>
  <si>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</si>
  <si>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</si>
  <si>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</si>
  <si>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</si>
  <si>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</si>
  <si>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</si>
  <si>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</si>
  <si>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</si>
  <si>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</si>
  <si>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</si>
  <si>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</si>
  <si>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</si>
  <si>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</si>
  <si>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</si>
  <si>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</si>
  <si>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</si>
  <si>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</si>
  <si>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</si>
  <si>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</si>
  <si>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</si>
  <si>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</si>
  <si>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</si>
  <si>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</si>
  <si>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</si>
  <si>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</si>
  <si>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</si>
  <si>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</si>
  <si>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</si>
  <si>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</si>
  <si>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</si>
  <si>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</si>
  <si>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</si>
  <si>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</si>
  <si>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</si>
  <si>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</si>
  <si>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</si>
  <si>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</si>
  <si>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</si>
  <si>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</si>
  <si>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</si>
  <si>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</si>
  <si>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</si>
  <si>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</si>
  <si>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</si>
  <si>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</si>
  <si>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</si>
  <si>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</si>
  <si>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</si>
  <si>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</si>
  <si>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</si>
  <si>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</si>
  <si>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</si>
  <si>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</si>
  <si>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</si>
  <si>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</si>
  <si>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</si>
  <si>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</si>
  <si>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</si>
  <si>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</si>
  <si>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</si>
  <si>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</si>
  <si>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</si>
  <si>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</si>
  <si>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</si>
  <si>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</si>
  <si>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</si>
  <si>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</si>
  <si>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</si>
  <si>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</si>
  <si>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</si>
  <si>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</si>
  <si>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</si>
  <si>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</si>
  <si>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</si>
  <si>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</si>
  <si>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</si>
  <si>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</si>
  <si>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</si>
  <si>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</si>
  <si>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</si>
  <si>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</si>
  <si>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</si>
  <si>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</si>
  <si>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</si>
  <si>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</si>
  <si>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</si>
  <si>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</si>
  <si>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</si>
  <si>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</si>
  <si>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</si>
  <si>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</si>
  <si>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</si>
  <si>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</si>
  <si>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</si>
  <si>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</si>
  <si>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</si>
  <si>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</si>
  <si>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</si>
  <si>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</si>
  <si>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</si>
  <si>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</si>
  <si>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</si>
  <si>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</si>
  <si>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</si>
  <si>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</si>
  <si>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</si>
  <si>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</si>
  <si>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</si>
  <si>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</si>
  <si>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</si>
  <si>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</si>
  <si>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</si>
  <si>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</si>
  <si>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</si>
  <si>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</si>
  <si>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</si>
  <si>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</si>
  <si>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</si>
  <si>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</si>
  <si>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</si>
  <si>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</si>
  <si>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</si>
  <si>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</si>
  <si>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</si>
  <si>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</si>
  <si>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</si>
  <si>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</si>
  <si>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</si>
  <si>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</si>
  <si>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</si>
  <si>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</si>
  <si>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</si>
  <si>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</si>
  <si>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</si>
  <si>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</si>
  <si>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</si>
  <si>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</si>
  <si>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</si>
  <si>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</si>
  <si>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</si>
  <si>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</si>
  <si>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</si>
  <si>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</si>
  <si>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</si>
  <si>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</si>
  <si>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</si>
  <si>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</si>
  <si>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</si>
  <si>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</si>
  <si>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</si>
  <si>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</si>
  <si>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</si>
  <si>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</si>
  <si>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</si>
  <si>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</si>
  <si>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</si>
  <si>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</si>
  <si>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</si>
  <si>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</si>
  <si>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</si>
  <si>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</si>
  <si>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</si>
  <si>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</si>
  <si>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</si>
  <si>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</si>
  <si>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</si>
  <si>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</si>
  <si>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</si>
  <si>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</si>
  <si>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</si>
  <si>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</si>
  <si>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</si>
  <si>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</si>
  <si>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</si>
  <si>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</si>
  <si>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</si>
  <si>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</si>
  <si>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</si>
  <si>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</si>
  <si>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</si>
  <si>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</si>
  <si>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</si>
  <si>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</si>
  <si>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</si>
  <si>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</si>
  <si>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</si>
  <si>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</si>
  <si>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</si>
  <si>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</si>
  <si>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</si>
  <si>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</si>
  <si>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</si>
  <si>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</si>
  <si>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</si>
  <si>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</si>
  <si>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</si>
  <si>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</si>
  <si>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</si>
  <si>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</si>
  <si>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</si>
  <si>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</si>
  <si>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</si>
  <si>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</si>
  <si>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</si>
  <si>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</si>
  <si>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</si>
  <si>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</si>
  <si>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</si>
  <si>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</si>
  <si>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</si>
  <si>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</si>
  <si>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</si>
  <si>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</si>
  <si>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</si>
  <si>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</si>
  <si>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</si>
  <si>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</si>
  <si>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</si>
  <si>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</si>
  <si>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</si>
  <si>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</si>
  <si>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</si>
  <si>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</si>
  <si>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</si>
  <si>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</si>
  <si>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</si>
  <si>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</si>
  <si>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</si>
  <si>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</si>
  <si>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</si>
  <si>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</si>
  <si>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</si>
  <si>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</si>
  <si>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</si>
  <si>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</si>
  <si>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</si>
  <si>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</si>
  <si>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</si>
  <si>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</si>
  <si>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</si>
  <si>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</si>
  <si>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</si>
  <si>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</si>
  <si>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</si>
  <si>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</si>
  <si>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</si>
  <si>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</si>
  <si>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</si>
  <si>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</si>
  <si>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</si>
  <si>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</si>
  <si>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</si>
  <si>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</si>
  <si>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</si>
  <si>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</si>
  <si>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</si>
  <si>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</si>
  <si>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</si>
  <si>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</si>
  <si>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</si>
  <si>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</si>
  <si>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</si>
  <si>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</si>
  <si>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</si>
  <si>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</si>
  <si>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</si>
  <si>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</si>
  <si>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</si>
  <si>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</si>
  <si>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</si>
  <si>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</si>
  <si>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</si>
  <si>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</si>
  <si>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</si>
  <si>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</si>
  <si>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</si>
  <si>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</si>
  <si>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</si>
  <si>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</si>
  <si>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</si>
  <si>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</si>
  <si>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</si>
  <si>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</si>
  <si>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</si>
  <si>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</si>
  <si>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</si>
  <si>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</si>
  <si>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</si>
  <si>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</si>
  <si>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</si>
  <si>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</si>
  <si>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</si>
  <si>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</si>
  <si>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</si>
  <si>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</si>
  <si>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</si>
  <si>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</si>
  <si>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</si>
  <si>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</si>
  <si>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</si>
  <si>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</si>
  <si>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</si>
  <si>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</si>
  <si>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</si>
  <si>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</si>
  <si>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</si>
  <si>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</si>
  <si>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</si>
  <si>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</si>
  <si>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</si>
  <si>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</si>
  <si>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</si>
  <si>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</si>
  <si>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</si>
  <si>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</si>
  <si>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</si>
  <si>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</si>
  <si>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</si>
  <si>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</si>
  <si>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</si>
  <si>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</si>
  <si>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</si>
  <si>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</si>
  <si>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</si>
  <si>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</si>
  <si>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</si>
  <si>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</si>
  <si>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</si>
  <si>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</si>
  <si>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</si>
  <si>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</si>
  <si>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</si>
  <si>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</si>
  <si>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</si>
  <si>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</si>
  <si>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</si>
  <si>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</si>
  <si>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</si>
  <si>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</si>
  <si>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</si>
  <si>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</si>
  <si>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</si>
  <si>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</si>
  <si>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</si>
  <si>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</si>
  <si>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</si>
  <si>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</si>
  <si>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</si>
  <si>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</si>
  <si>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</si>
  <si>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</si>
  <si>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</si>
  <si>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</si>
  <si>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</si>
  <si>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</si>
  <si>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</si>
  <si>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</si>
  <si>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</si>
  <si>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</si>
  <si>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</si>
  <si>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</si>
  <si>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</si>
  <si>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</si>
  <si>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</si>
  <si>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</si>
  <si>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</si>
  <si>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</si>
  <si>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</si>
  <si>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</si>
  <si>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</si>
  <si>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</si>
  <si>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</si>
  <si>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</si>
  <si>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</si>
  <si>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</si>
  <si>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</si>
  <si>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</si>
  <si>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</si>
  <si>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</si>
  <si>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</si>
  <si>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</si>
  <si>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</si>
  <si>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</si>
  <si>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</si>
  <si>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</si>
  <si>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</si>
  <si>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</si>
  <si>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</si>
  <si>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</si>
  <si>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</si>
  <si>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</si>
  <si>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</si>
  <si>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</si>
  <si>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</si>
  <si>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</si>
  <si>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</si>
  <si>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</si>
  <si>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</si>
  <si>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</si>
  <si>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</si>
  <si>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</si>
  <si>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</si>
  <si>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</si>
  <si>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</si>
  <si>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</si>
  <si>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</si>
  <si>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</si>
  <si>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</si>
  <si>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</si>
  <si>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</si>
  <si>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</si>
  <si>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</si>
  <si>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</si>
  <si>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</si>
  <si>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</si>
  <si>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</si>
  <si>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</si>
  <si>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</si>
  <si>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</si>
  <si>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</si>
  <si>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</si>
  <si>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</si>
  <si>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</si>
  <si>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</si>
  <si>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</si>
  <si>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</si>
  <si>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</si>
  <si>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</si>
  <si>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</si>
  <si>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</si>
  <si>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</si>
  <si>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</si>
  <si>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</si>
  <si>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</si>
  <si>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</si>
  <si>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</si>
  <si>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</si>
  <si>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</si>
  <si>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</si>
  <si>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</si>
  <si>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</si>
  <si>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</si>
  <si>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</si>
  <si>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</si>
  <si>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</si>
  <si>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</si>
  <si>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</si>
  <si>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</si>
  <si>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</si>
  <si>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</si>
  <si>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</si>
  <si>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</si>
  <si>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</si>
  <si>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</si>
  <si>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</si>
  <si>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</si>
  <si>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</si>
  <si>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</si>
  <si>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</si>
  <si>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</si>
  <si>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</si>
  <si>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</si>
  <si>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</si>
  <si>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</si>
  <si>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</si>
  <si>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</si>
  <si>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</si>
  <si>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</si>
  <si>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</si>
  <si>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</si>
  <si>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</si>
  <si>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</si>
  <si>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</si>
  <si>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</si>
  <si>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</si>
  <si>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</si>
  <si>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</si>
  <si>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</si>
  <si>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</si>
  <si>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</si>
  <si>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</si>
  <si>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</si>
  <si>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</si>
  <si>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</si>
  <si>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</si>
  <si>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</si>
  <si>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</si>
  <si>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</si>
  <si>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</si>
  <si>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</si>
  <si>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</si>
  <si>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</si>
  <si>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</si>
  <si>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</si>
  <si>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</si>
  <si>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</si>
  <si>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</si>
  <si>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</si>
  <si>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</si>
  <si>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</si>
  <si>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</si>
  <si>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</si>
  <si>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</si>
  <si>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</si>
  <si>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</si>
  <si>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</si>
  <si>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</si>
  <si>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</si>
  <si>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</si>
  <si>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</si>
  <si>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</si>
  <si>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</si>
  <si>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</si>
  <si>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</si>
  <si>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</si>
  <si>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</si>
  <si>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</si>
  <si>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</si>
  <si>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</si>
  <si>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</si>
  <si>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</si>
  <si>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</si>
  <si>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</si>
  <si>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</si>
  <si>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</si>
  <si>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</si>
  <si>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</si>
  <si>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</si>
  <si>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</si>
  <si>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</si>
  <si>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</si>
  <si>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</si>
  <si>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</si>
  <si>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</si>
  <si>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</si>
  <si>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</si>
  <si>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</si>
  <si>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</si>
  <si>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</si>
  <si>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</si>
  <si>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</si>
  <si>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</si>
  <si>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</si>
  <si>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</si>
  <si>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</si>
  <si>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</si>
  <si>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</si>
  <si>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</si>
  <si>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</si>
  <si>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</si>
  <si>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</si>
  <si>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</si>
  <si>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</si>
  <si>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</si>
  <si>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</si>
  <si>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</si>
  <si>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</si>
  <si>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</si>
  <si>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</si>
  <si>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</si>
  <si>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</si>
  <si>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</si>
  <si>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</si>
  <si>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</si>
  <si>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</si>
  <si>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</si>
  <si>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</si>
  <si>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</si>
  <si>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</si>
  <si>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</si>
  <si>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</si>
  <si>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</si>
  <si>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</si>
  <si>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</si>
  <si>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</si>
  <si>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</si>
  <si>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</si>
  <si>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</si>
  <si>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</si>
  <si>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</si>
  <si>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</si>
  <si>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</si>
  <si>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</si>
  <si>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</si>
  <si>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</si>
  <si>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</si>
  <si>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</si>
  <si>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</si>
  <si>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</si>
  <si>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</si>
  <si>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</si>
  <si>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</si>
  <si>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</si>
  <si>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</si>
  <si>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</si>
  <si>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</si>
  <si>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</si>
  <si>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</si>
  <si>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</si>
  <si>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</si>
  <si>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</si>
  <si>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</si>
  <si>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</si>
  <si>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</si>
  <si>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</si>
  <si>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</si>
  <si>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</si>
  <si>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</si>
  <si>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</si>
  <si>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</si>
  <si>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</si>
  <si>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</si>
  <si>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</si>
  <si>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</si>
  <si>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</si>
  <si>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</si>
  <si>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</si>
  <si>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</si>
  <si>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</si>
  <si>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</si>
  <si>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</si>
  <si>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</si>
  <si>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</si>
  <si>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</si>
  <si>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</si>
  <si>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</si>
  <si>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</si>
  <si>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</si>
  <si>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</si>
  <si>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</si>
  <si>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</si>
  <si>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</si>
  <si>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</si>
  <si>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</si>
  <si>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</si>
  <si>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</si>
  <si>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</si>
  <si>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</si>
  <si>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</si>
  <si>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</si>
  <si>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</si>
  <si>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</si>
  <si>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</si>
  <si>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</si>
  <si>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</si>
  <si>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</si>
  <si>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</si>
  <si>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</si>
  <si>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</si>
  <si>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</si>
  <si>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</si>
  <si>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</si>
  <si>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</si>
  <si>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</si>
  <si>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</si>
  <si>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</si>
  <si>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</si>
  <si>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</si>
  <si>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</si>
  <si>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</si>
  <si>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</si>
  <si>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</si>
  <si>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</si>
  <si>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</si>
  <si>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</si>
  <si>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</si>
  <si>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</si>
  <si>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</si>
  <si>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</si>
  <si>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</si>
  <si>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</si>
  <si>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</si>
  <si>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</si>
  <si>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</si>
  <si>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</si>
  <si>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</si>
  <si>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</si>
  <si>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</si>
  <si>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</si>
  <si>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</si>
  <si>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</si>
  <si>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</si>
  <si>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</si>
  <si>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</si>
  <si>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</si>
  <si>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</si>
  <si>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</si>
  <si>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</si>
  <si>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</si>
  <si>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</si>
  <si>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</si>
  <si>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</si>
  <si>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</si>
  <si>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</si>
  <si>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</si>
  <si>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</si>
  <si>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</si>
  <si>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</si>
  <si>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</si>
  <si>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</si>
  <si>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</si>
  <si>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</si>
  <si>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</si>
  <si>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</si>
  <si>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</si>
  <si>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</si>
  <si>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</si>
  <si>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</si>
  <si>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</si>
  <si>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</si>
  <si>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</si>
  <si>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</si>
  <si>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</si>
  <si>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</si>
  <si>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</si>
  <si>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</si>
  <si>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</si>
  <si>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</si>
  <si>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</si>
  <si>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</si>
  <si>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</si>
  <si>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</si>
  <si>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</si>
  <si>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</si>
  <si>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</si>
  <si>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</si>
  <si>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</si>
  <si>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</si>
  <si>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</si>
  <si>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</si>
  <si>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</si>
  <si>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</si>
  <si>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</si>
  <si>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</si>
  <si>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</si>
  <si>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</si>
  <si>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</si>
  <si>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</si>
  <si>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</si>
  <si>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</si>
  <si>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</si>
  <si>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</si>
  <si>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</si>
  <si>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</si>
  <si>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</si>
  <si>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</si>
  <si>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</si>
  <si>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</si>
  <si>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</si>
  <si>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</si>
  <si>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</si>
  <si>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</si>
  <si>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</si>
  <si>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</si>
  <si>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</si>
  <si>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</si>
  <si>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</si>
  <si>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</si>
  <si>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</si>
  <si>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</si>
  <si>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</si>
  <si>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</si>
  <si>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</si>
  <si>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</si>
  <si>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</si>
  <si>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</si>
  <si>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</si>
  <si>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</si>
  <si>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</si>
  <si>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</si>
  <si>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</si>
  <si>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</si>
  <si>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</si>
  <si>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</si>
  <si>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</si>
  <si>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</si>
  <si>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</si>
  <si>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</si>
  <si>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</si>
  <si>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</si>
  <si>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</si>
  <si>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</si>
  <si>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</si>
  <si>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</si>
  <si>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</si>
  <si>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</si>
  <si>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</si>
  <si>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</si>
  <si>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</si>
  <si>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</si>
  <si>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</si>
  <si>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</si>
  <si>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</si>
  <si>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</si>
  <si>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</si>
  <si>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</si>
  <si>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</si>
  <si>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</si>
  <si>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</si>
  <si>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</si>
  <si>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</si>
  <si>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</si>
  <si>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</si>
  <si>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</si>
  <si>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</si>
  <si>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</si>
  <si>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</si>
  <si>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</si>
  <si>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</si>
  <si>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</si>
  <si>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</si>
  <si>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</si>
  <si>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</si>
  <si>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</si>
  <si>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</si>
  <si>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</si>
  <si>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</si>
  <si>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</si>
  <si>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</si>
  <si>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</si>
  <si>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</si>
  <si>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</si>
  <si>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</si>
  <si>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</si>
  <si>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</si>
  <si>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</si>
  <si>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</si>
  <si>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</si>
  <si>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</si>
  <si>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</si>
  <si>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</si>
  <si>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</si>
  <si>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</si>
  <si>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</si>
  <si>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</si>
  <si>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</si>
  <si>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</si>
  <si>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</si>
  <si>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</si>
  <si>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</si>
  <si>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</si>
  <si>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</si>
  <si>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</si>
  <si>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</si>
  <si>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</si>
  <si>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</si>
  <si>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</si>
  <si>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</si>
  <si>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</si>
  <si>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</si>
  <si>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</si>
  <si>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</si>
  <si>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</si>
  <si>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</si>
  <si>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</si>
  <si>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</si>
  <si>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</si>
  <si>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</si>
  <si>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</si>
  <si>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</si>
  <si>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</si>
  <si>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</si>
  <si>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</si>
  <si>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</si>
  <si>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</si>
  <si>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</si>
  <si>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</si>
  <si>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</si>
  <si>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</si>
  <si>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</si>
  <si>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</si>
  <si>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</si>
  <si>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</si>
  <si>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</si>
  <si>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</si>
  <si>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</si>
  <si>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</si>
  <si>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</si>
  <si>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</si>
  <si>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</si>
  <si>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</si>
  <si>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</si>
  <si>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</si>
  <si>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</si>
  <si>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</si>
  <si>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</si>
  <si>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</si>
  <si>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</si>
  <si>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</si>
  <si>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</si>
  <si>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</si>
  <si>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</si>
  <si>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</si>
  <si>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</si>
  <si>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</si>
  <si>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</si>
  <si>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</si>
  <si>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</si>
  <si>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</si>
  <si>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</si>
  <si>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</si>
  <si>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</si>
  <si>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</si>
  <si>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</si>
  <si>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</si>
  <si>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</si>
  <si>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</si>
  <si>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</si>
  <si>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</si>
  <si>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</si>
  <si>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</si>
  <si>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</si>
  <si>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</si>
  <si>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</si>
  <si>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</si>
  <si>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</si>
  <si>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</si>
  <si>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</si>
  <si>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</si>
  <si>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</si>
  <si>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</si>
  <si>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</si>
  <si>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</si>
  <si>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</si>
  <si>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</si>
  <si>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</si>
  <si>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</si>
  <si>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</si>
  <si>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</si>
  <si>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</si>
  <si>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</si>
  <si>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</si>
  <si>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</si>
  <si>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</si>
  <si>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</si>
  <si>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</si>
  <si>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</si>
  <si>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</si>
  <si>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</si>
  <si>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</si>
  <si>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</si>
  <si>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</si>
  <si>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</si>
  <si>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</si>
  <si>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</si>
  <si>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</si>
  <si>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</si>
  <si>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</si>
  <si>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</si>
  <si>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</si>
  <si>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</si>
  <si>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</si>
  <si>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</si>
  <si>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</si>
  <si>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</si>
  <si>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</si>
  <si>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</si>
  <si>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</si>
  <si>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</si>
  <si>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</si>
  <si>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</si>
  <si>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</si>
  <si>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</si>
  <si>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</si>
  <si>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</si>
  <si>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</si>
  <si>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</si>
  <si>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</si>
  <si>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</si>
  <si>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</si>
  <si>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</si>
  <si>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</si>
  <si>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</si>
  <si>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</si>
  <si>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</si>
  <si>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</si>
  <si>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</si>
  <si>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</si>
  <si>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</si>
  <si>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</si>
  <si>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</si>
  <si>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</si>
  <si>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</si>
  <si>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</si>
  <si>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</si>
  <si>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</si>
  <si>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</si>
  <si>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</si>
  <si>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</si>
  <si>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</si>
  <si>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</si>
  <si>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</si>
  <si>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</si>
  <si>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</si>
  <si>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</si>
  <si>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</si>
  <si>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</si>
  <si>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</si>
  <si>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</si>
  <si>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</si>
  <si>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</si>
  <si>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</si>
  <si>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</si>
  <si>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</si>
  <si>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</si>
  <si>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</si>
  <si>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</si>
  <si>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</si>
  <si>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</si>
  <si>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</si>
  <si>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</si>
  <si>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</si>
  <si>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</si>
  <si>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</si>
  <si>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</si>
  <si>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</si>
  <si>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</si>
  <si>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</si>
  <si>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</si>
  <si>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</si>
  <si>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</si>
  <si>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</si>
  <si>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</si>
  <si>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</si>
  <si>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</si>
  <si>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</si>
  <si>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</si>
  <si>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</si>
  <si>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</si>
  <si>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</si>
  <si>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</si>
  <si>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</si>
  <si>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</si>
  <si>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</si>
  <si>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</si>
  <si>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</si>
  <si>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</si>
  <si>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</si>
  <si>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</si>
  <si>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</si>
  <si>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</si>
  <si>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</si>
  <si>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</si>
  <si>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</si>
  <si>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</si>
  <si>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</si>
  <si>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</si>
  <si>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</si>
  <si>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</si>
  <si>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</si>
  <si>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</si>
  <si>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</si>
  <si>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</si>
  <si>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</si>
  <si>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</si>
  <si>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</si>
  <si>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</si>
  <si>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</si>
  <si>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</si>
  <si>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</si>
  <si>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</si>
  <si>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</si>
  <si>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</si>
  <si>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</si>
  <si>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</si>
  <si>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</si>
  <si>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</si>
  <si>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</si>
  <si>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</si>
  <si>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</si>
  <si>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</si>
  <si>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</si>
  <si>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</si>
  <si>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</si>
  <si>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</si>
  <si>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</si>
  <si>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</si>
  <si>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</si>
  <si>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</si>
  <si>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</si>
  <si>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</si>
  <si>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</si>
  <si>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</si>
  <si>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</si>
  <si>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</si>
  <si>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</si>
  <si>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</si>
  <si>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</si>
  <si>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</si>
  <si>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</si>
  <si>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</si>
  <si>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</si>
  <si>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</si>
  <si>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</si>
  <si>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</si>
  <si>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</si>
  <si>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</si>
  <si>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</si>
  <si>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</si>
  <si>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</si>
  <si>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</si>
  <si>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</si>
  <si>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</si>
  <si>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</si>
  <si>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</si>
  <si>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</si>
  <si>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</si>
  <si>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</si>
  <si>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</si>
  <si>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</si>
  <si>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</si>
  <si>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</si>
  <si>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</si>
  <si>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</si>
  <si>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</si>
  <si>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</si>
  <si>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</si>
  <si>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</si>
  <si>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</si>
  <si>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</si>
  <si>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</si>
  <si>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</si>
  <si>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</si>
  <si>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</si>
  <si>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</si>
  <si>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</si>
  <si>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</si>
  <si>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</si>
  <si>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</si>
  <si>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</si>
  <si>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</si>
  <si>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</si>
  <si>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</si>
  <si>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</si>
  <si>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</si>
  <si>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</si>
  <si>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</si>
  <si>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</si>
  <si>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</si>
  <si>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</si>
  <si>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</si>
  <si>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</si>
  <si>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</si>
  <si>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</si>
  <si>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</si>
  <si>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</si>
  <si>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</si>
  <si>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</si>
  <si>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</si>
  <si>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</si>
  <si>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</si>
  <si>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</si>
  <si>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</si>
  <si>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</si>
  <si>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</si>
  <si>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</si>
  <si>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</si>
  <si>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</si>
  <si>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</si>
  <si>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</si>
  <si>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</si>
  <si>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</si>
  <si>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</si>
  <si>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</si>
  <si>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</si>
  <si>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</si>
  <si>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</si>
  <si>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</si>
  <si>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</si>
  <si>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</si>
  <si>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</si>
  <si>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</si>
  <si>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</si>
  <si>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</si>
  <si>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</si>
  <si>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</si>
  <si>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</si>
  <si>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</si>
  <si>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</si>
  <si>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</si>
  <si>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</si>
  <si>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</si>
  <si>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</si>
  <si>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</si>
  <si>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</si>
  <si>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</si>
  <si>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</si>
  <si>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</si>
  <si>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</si>
  <si>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</si>
  <si>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</si>
  <si>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</si>
  <si>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</si>
  <si>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</si>
  <si>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</si>
  <si>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</si>
  <si>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</si>
  <si>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</si>
  <si>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</si>
  <si>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</si>
  <si>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</si>
  <si>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</si>
  <si>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</si>
  <si>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</si>
  <si>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</si>
  <si>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</si>
  <si>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</si>
  <si>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</si>
  <si>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</si>
  <si>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</si>
  <si>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</si>
  <si>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</si>
  <si>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</si>
  <si>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</si>
  <si>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</si>
  <si>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</si>
  <si>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</si>
  <si>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</si>
  <si>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</si>
  <si>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</si>
  <si>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</si>
  <si>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</si>
  <si>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</si>
  <si>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</si>
  <si>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</si>
  <si>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</si>
  <si>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</si>
  <si>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</si>
  <si>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</si>
  <si>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</si>
  <si>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</si>
  <si>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</si>
  <si>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</si>
  <si>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</si>
  <si>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</si>
  <si>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</si>
  <si>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</si>
  <si>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</si>
  <si>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</si>
  <si>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</si>
  <si>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</si>
  <si>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</si>
  <si>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</si>
  <si>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</si>
  <si>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</si>
  <si>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</si>
  <si>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</si>
  <si>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</si>
  <si>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</si>
  <si>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</si>
  <si>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</si>
  <si>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</si>
  <si>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</si>
  <si>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</si>
  <si>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</si>
  <si>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</si>
  <si>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</si>
  <si>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</si>
  <si>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</si>
  <si>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</si>
  <si>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</si>
  <si>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</si>
  <si>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</si>
  <si>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</si>
  <si>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</si>
  <si>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</si>
  <si>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</si>
  <si>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</si>
  <si>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</si>
  <si>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</si>
  <si>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</si>
  <si>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</si>
  <si>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</si>
  <si>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</si>
  <si>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</si>
  <si>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</si>
  <si>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</si>
  <si>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</si>
  <si>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</si>
  <si>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</si>
  <si>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</si>
  <si>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</si>
  <si>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</si>
  <si>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</si>
  <si>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</si>
  <si>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</si>
  <si>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</si>
  <si>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</si>
  <si>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</si>
  <si>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</si>
  <si>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</si>
  <si>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</si>
  <si>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</si>
  <si>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</si>
  <si>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</si>
  <si>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</si>
  <si>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</si>
  <si>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</si>
  <si>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</si>
  <si>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</si>
  <si>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</si>
  <si>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</si>
  <si>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</si>
  <si>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</si>
  <si>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</si>
  <si>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</si>
  <si>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</si>
  <si>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</si>
  <si>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</si>
  <si>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</si>
  <si>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</si>
  <si>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</si>
  <si>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</si>
  <si>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</si>
  <si>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</si>
  <si>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</si>
  <si>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</si>
  <si>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</si>
  <si>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</si>
  <si>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</si>
  <si>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</si>
  <si>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</si>
  <si>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</si>
  <si>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</si>
  <si>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</si>
  <si>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</si>
  <si>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</si>
  <si>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</si>
  <si>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</si>
  <si>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</si>
  <si>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</si>
  <si>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</si>
  <si>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</si>
  <si>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</si>
  <si>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</si>
  <si>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</si>
  <si>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</si>
  <si>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</si>
  <si>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</si>
  <si>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</si>
  <si>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</si>
  <si>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</si>
  <si>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</si>
  <si>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</si>
  <si>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</si>
  <si>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</si>
  <si>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</si>
  <si>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</si>
  <si>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</si>
  <si>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</si>
  <si>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</si>
  <si>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</si>
  <si>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</si>
  <si>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</si>
  <si>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</si>
  <si>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</si>
  <si>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</si>
  <si>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</si>
  <si>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</si>
  <si>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</si>
  <si>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</si>
  <si>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</si>
  <si>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</si>
  <si>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</si>
  <si>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</si>
  <si>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</si>
  <si>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</si>
  <si>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</si>
  <si>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</si>
  <si>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</si>
  <si>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</si>
  <si>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</si>
  <si>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</si>
  <si>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</si>
  <si>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</si>
  <si>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</si>
  <si>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</si>
  <si>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</si>
  <si>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</si>
  <si>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</si>
  <si>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</si>
  <si>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</si>
  <si>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</si>
  <si>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</si>
  <si>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</si>
  <si>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</si>
  <si>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</si>
  <si>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</si>
  <si>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</si>
  <si>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</si>
  <si>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</si>
  <si>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</si>
  <si>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</si>
  <si>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</si>
  <si>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</si>
  <si>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</si>
  <si>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</si>
  <si>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</si>
  <si>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</si>
  <si>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</si>
  <si>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</si>
  <si>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</si>
  <si>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</si>
  <si>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</si>
  <si>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</si>
  <si>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</si>
  <si>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</si>
  <si>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</si>
  <si>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</si>
  <si>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</si>
  <si>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</si>
  <si>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</si>
  <si>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</si>
  <si>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</si>
  <si>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</si>
  <si>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</si>
  <si>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</si>
  <si>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</si>
  <si>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</si>
  <si>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</si>
  <si>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</si>
  <si>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</si>
  <si>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</si>
  <si>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</si>
  <si>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</si>
  <si>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</si>
  <si>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</si>
  <si>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</si>
  <si>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</si>
  <si>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</si>
  <si>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</si>
  <si>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</si>
  <si>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</si>
  <si>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</si>
  <si>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</si>
  <si>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</si>
  <si>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</si>
  <si>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</si>
  <si>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</si>
  <si>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</si>
  <si>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</si>
  <si>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</si>
  <si>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</si>
  <si>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</si>
  <si>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</si>
  <si>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</si>
  <si>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</si>
  <si>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</si>
  <si>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</si>
  <si>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</si>
  <si>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</si>
  <si>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</si>
  <si>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</si>
  <si>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</si>
  <si>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</si>
  <si>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</si>
  <si>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</si>
  <si>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</si>
  <si>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</si>
  <si>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</si>
  <si>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</si>
  <si>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</si>
  <si>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</si>
  <si>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</si>
  <si>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</si>
  <si>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</si>
  <si>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</si>
  <si>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</si>
  <si>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</si>
  <si>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</si>
  <si>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</si>
  <si>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</si>
  <si>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</si>
  <si>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</si>
  <si>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</si>
  <si>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</si>
  <si>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</si>
  <si>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</si>
  <si>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</si>
  <si>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</si>
  <si>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</si>
  <si>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</si>
  <si>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</si>
  <si>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</si>
  <si>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</si>
  <si>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</si>
  <si>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</si>
  <si>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</si>
  <si>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</si>
  <si>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</si>
  <si>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</si>
  <si>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</si>
  <si>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</si>
  <si>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</si>
  <si>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</si>
  <si>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</si>
  <si>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</si>
  <si>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</si>
  <si>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</si>
  <si>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</si>
  <si>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</si>
  <si>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</si>
  <si>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</si>
  <si>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</si>
  <si>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</si>
  <si>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</si>
  <si>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</si>
  <si>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</si>
  <si>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</si>
  <si>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</si>
  <si>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</si>
  <si>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</si>
  <si>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</si>
  <si>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</si>
  <si>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</si>
  <si>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</si>
  <si>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</si>
  <si>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</si>
  <si>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</si>
  <si>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</si>
  <si>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</si>
  <si>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</si>
  <si>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</si>
  <si>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</si>
  <si>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</si>
  <si>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</si>
  <si>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</si>
  <si>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</si>
  <si>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</si>
  <si>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</si>
  <si>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</si>
  <si>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</si>
  <si>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</si>
  <si>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</si>
  <si>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</si>
  <si>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</si>
  <si>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</si>
  <si>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</si>
  <si>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</si>
  <si>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</si>
  <si>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</si>
  <si>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</si>
  <si>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</si>
  <si>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</si>
  <si>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</si>
  <si>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</si>
  <si>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</si>
  <si>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</si>
  <si>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</si>
  <si>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</si>
  <si>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</si>
  <si>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</si>
  <si>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</si>
  <si>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</si>
  <si>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</si>
  <si>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</si>
  <si>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</si>
  <si>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</si>
  <si>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</si>
  <si>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</si>
  <si>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</si>
  <si>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</si>
  <si>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</si>
  <si>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</si>
  <si>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</si>
  <si>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</si>
  <si>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</si>
  <si>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</si>
  <si>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</si>
  <si>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</si>
  <si>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</si>
  <si>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</si>
  <si>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</si>
  <si>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</si>
  <si>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</si>
  <si>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</si>
  <si>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</si>
  <si>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</si>
  <si>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</si>
  <si>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</si>
  <si>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</si>
  <si>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</si>
  <si>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</si>
  <si>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</si>
  <si>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</si>
  <si>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</si>
  <si>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</si>
  <si>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</si>
  <si>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</si>
  <si>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</si>
  <si>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</si>
  <si>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</si>
  <si>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</si>
  <si>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</si>
  <si>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</si>
  <si>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</si>
  <si>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</si>
  <si>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</si>
  <si>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</si>
  <si>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</si>
  <si>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</si>
  <si>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</si>
  <si>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</si>
  <si>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</si>
  <si>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</si>
  <si>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</si>
  <si>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</si>
  <si>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</si>
  <si>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</si>
  <si>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</si>
  <si>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</si>
  <si>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</si>
  <si>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</si>
  <si>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</si>
  <si>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</si>
  <si>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</si>
  <si>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</si>
  <si>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</si>
  <si>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</si>
  <si>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</si>
  <si>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</si>
  <si>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</si>
  <si>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</si>
  <si>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</si>
  <si>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</si>
  <si>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</si>
  <si>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</si>
  <si>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</si>
  <si>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</si>
  <si>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</si>
  <si>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</si>
  <si>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</si>
  <si>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</si>
  <si>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</si>
  <si>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</si>
  <si>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</si>
  <si>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</si>
  <si>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</si>
  <si>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</si>
  <si>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</si>
  <si>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</si>
  <si>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</si>
  <si>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</si>
  <si>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</si>
  <si>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</si>
  <si>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</si>
  <si>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</si>
  <si>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</si>
  <si>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</si>
  <si>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</si>
  <si>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</si>
  <si>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</si>
  <si>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</si>
  <si>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</si>
  <si>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</si>
  <si>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</si>
  <si>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</si>
  <si>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</si>
  <si>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</si>
  <si>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</si>
  <si>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</si>
  <si>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</si>
  <si>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</si>
  <si>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</si>
  <si>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</si>
  <si>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</si>
  <si>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</si>
  <si>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</si>
  <si>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</si>
  <si>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</si>
  <si>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</si>
  <si>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</si>
  <si>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</si>
  <si>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</si>
  <si>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</si>
  <si>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</si>
  <si>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</si>
  <si>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</si>
  <si>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</si>
  <si>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</si>
  <si>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</si>
  <si>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</si>
  <si>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</si>
  <si>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</si>
  <si>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</si>
  <si>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</si>
  <si>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</si>
  <si>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</si>
  <si>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</si>
  <si>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</si>
  <si>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</si>
  <si>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</si>
  <si>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</si>
  <si>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</si>
  <si>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</si>
  <si>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</si>
  <si>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</si>
  <si>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</si>
  <si>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</si>
  <si>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</si>
  <si>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</si>
  <si>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</si>
  <si>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</si>
  <si>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</si>
  <si>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</si>
  <si>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</si>
  <si>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</si>
  <si>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</si>
  <si>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</si>
  <si>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</si>
  <si>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</si>
  <si>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</si>
  <si>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</si>
  <si>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</si>
  <si>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</si>
  <si>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</si>
  <si>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</si>
  <si>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</si>
  <si>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</si>
  <si>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</si>
  <si>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</si>
  <si>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</si>
  <si>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</si>
  <si>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</si>
  <si>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</si>
  <si>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</si>
  <si>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</si>
  <si>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</si>
  <si>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</si>
  <si>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</si>
  <si>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</si>
  <si>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</si>
  <si>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</si>
  <si>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</si>
  <si>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</si>
  <si>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</si>
  <si>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</si>
  <si>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</si>
  <si>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</si>
  <si>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</si>
  <si>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</si>
  <si>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</si>
  <si>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</si>
  <si>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</si>
  <si>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</si>
  <si>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</si>
  <si>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</si>
  <si>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</si>
  <si>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</si>
  <si>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</si>
  <si>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</si>
  <si>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</si>
  <si>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</si>
  <si>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</si>
  <si>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</si>
  <si>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</si>
  <si>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</si>
  <si>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</si>
  <si>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</si>
  <si>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</si>
  <si>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</si>
  <si>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</si>
  <si>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</si>
  <si>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</si>
  <si>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</si>
  <si>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</si>
  <si>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</si>
  <si>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</si>
  <si>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</si>
  <si>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</si>
  <si>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</si>
  <si>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</si>
  <si>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</si>
  <si>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</si>
  <si>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</si>
  <si>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</si>
  <si>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</si>
  <si>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</si>
  <si>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</si>
  <si>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</si>
  <si>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</si>
  <si>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</si>
  <si>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</si>
  <si>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</si>
  <si>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</si>
  <si>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</si>
  <si>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</si>
  <si>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</si>
  <si>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</si>
  <si>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</si>
  <si>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</si>
  <si>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</si>
  <si>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</si>
  <si>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</si>
  <si>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</si>
  <si>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</si>
  <si>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</si>
  <si>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</si>
  <si>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</si>
  <si>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</si>
  <si>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</si>
  <si>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</si>
  <si>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</si>
  <si>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</si>
  <si>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</si>
  <si>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</si>
  <si>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</si>
  <si>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</si>
  <si>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</si>
  <si>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</si>
  <si>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</si>
  <si>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</si>
  <si>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</si>
  <si>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</si>
  <si>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</si>
  <si>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</si>
  <si>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</si>
  <si>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</si>
  <si>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</si>
  <si>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</si>
  <si>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</si>
  <si>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</si>
  <si>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</si>
  <si>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</si>
  <si>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</si>
  <si>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</si>
  <si>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</si>
  <si>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</si>
  <si>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</si>
  <si>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</si>
  <si>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</si>
  <si>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</si>
  <si>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</si>
  <si>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</si>
  <si>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</si>
  <si>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</si>
  <si>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</si>
  <si>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</si>
  <si>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</si>
  <si>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</si>
  <si>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</si>
  <si>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</si>
  <si>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</si>
  <si>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</si>
  <si>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</si>
  <si>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</si>
  <si>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</si>
  <si>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</si>
  <si>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</si>
  <si>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</si>
  <si>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</si>
  <si>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</si>
  <si>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</si>
  <si>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</si>
  <si>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</si>
  <si>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</si>
  <si>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</si>
  <si>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</si>
  <si>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</si>
  <si>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</si>
  <si>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</si>
  <si>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</si>
  <si>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</si>
  <si>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</si>
  <si>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</si>
  <si>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</si>
  <si>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</si>
  <si>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</si>
  <si>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</si>
  <si>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</si>
  <si>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</si>
  <si>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</si>
  <si>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</si>
  <si>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</si>
  <si>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</si>
  <si>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</si>
  <si>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</si>
  <si>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</si>
  <si>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</si>
  <si>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</si>
  <si>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</si>
  <si>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</si>
  <si>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</si>
  <si>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</si>
  <si>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</si>
  <si>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</si>
  <si>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</si>
  <si>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</si>
  <si>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</si>
  <si>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</si>
  <si>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</si>
  <si>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</si>
  <si>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</si>
  <si>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</si>
  <si>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</si>
  <si>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</si>
  <si>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</si>
  <si>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</si>
  <si>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</si>
  <si>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</si>
  <si>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</si>
  <si>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</si>
  <si>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</si>
  <si>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</si>
  <si>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</si>
  <si>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</si>
  <si>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</si>
  <si>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</si>
  <si>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</si>
  <si>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</si>
  <si>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</si>
  <si>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</si>
  <si>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</si>
  <si>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</si>
  <si>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</si>
  <si>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</si>
  <si>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</si>
  <si>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</si>
  <si>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</si>
  <si>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</si>
  <si>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</si>
  <si>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</si>
  <si>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</si>
  <si>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</si>
  <si>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</si>
  <si>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</si>
  <si>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</si>
  <si>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</si>
  <si>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</si>
  <si>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</si>
  <si>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</si>
  <si>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</si>
  <si>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</si>
  <si>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</si>
  <si>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</si>
  <si>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</si>
  <si>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</si>
  <si>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</si>
  <si>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</si>
  <si>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</si>
  <si>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</si>
  <si>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</si>
  <si>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</si>
  <si>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</si>
  <si>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</si>
  <si>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</si>
  <si>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</si>
  <si>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</si>
  <si>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</si>
  <si>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</si>
  <si>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</si>
  <si>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</si>
  <si>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</si>
  <si>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</si>
  <si>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</si>
  <si>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</si>
  <si>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</si>
  <si>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</si>
  <si>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</si>
  <si>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</si>
  <si>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</si>
  <si>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</si>
  <si>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</si>
  <si>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</si>
  <si>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</si>
  <si>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</si>
  <si>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</si>
  <si>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</si>
  <si>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</si>
  <si>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</si>
  <si>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</si>
  <si>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</si>
  <si>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</si>
  <si>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</si>
  <si>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</si>
  <si>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</si>
  <si>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</si>
  <si>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</si>
  <si>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</si>
  <si>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</si>
  <si>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</si>
  <si>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</si>
  <si>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</si>
  <si>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</si>
  <si>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</si>
  <si>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</si>
  <si>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</si>
  <si>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</si>
  <si>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</si>
  <si>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</si>
  <si>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</si>
  <si>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</si>
  <si>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</si>
  <si>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</si>
  <si>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</si>
  <si>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</si>
  <si>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</si>
  <si>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</si>
  <si>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</si>
  <si>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</si>
  <si>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</si>
  <si>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</si>
  <si>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</si>
  <si>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</si>
  <si>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</si>
  <si>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</si>
  <si>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</si>
  <si>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</si>
  <si>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</si>
  <si>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</si>
  <si>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</si>
  <si>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</si>
  <si>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</si>
  <si>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</si>
  <si>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</si>
  <si>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</si>
  <si>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</si>
  <si>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</si>
  <si>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</si>
  <si>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</si>
  <si>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</si>
  <si>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</si>
  <si>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</si>
  <si>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</si>
  <si>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</si>
  <si>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</si>
  <si>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</si>
  <si>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</si>
  <si>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</si>
  <si>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</si>
  <si>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</si>
  <si>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</si>
  <si>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</si>
  <si>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</si>
  <si>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</si>
  <si>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</si>
  <si>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</si>
  <si>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</si>
  <si>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</si>
  <si>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</si>
  <si>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</si>
  <si>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</si>
  <si>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</si>
  <si>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</si>
  <si>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</si>
  <si>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</si>
  <si>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</si>
  <si>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</si>
  <si>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</si>
  <si>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</si>
  <si>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</si>
  <si>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</si>
  <si>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</si>
  <si>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</si>
  <si>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</si>
  <si>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</si>
  <si>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</si>
  <si>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</si>
  <si>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</si>
  <si>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</si>
  <si>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</si>
  <si>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</si>
  <si>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</si>
  <si>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</si>
  <si>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</si>
  <si>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</si>
  <si>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</si>
  <si>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</si>
  <si>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</si>
  <si>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</si>
  <si>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</si>
  <si>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</si>
  <si>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</si>
  <si>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</si>
  <si>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</si>
  <si>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</si>
  <si>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</si>
  <si>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</si>
  <si>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</si>
  <si>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</si>
  <si>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</si>
  <si>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</si>
  <si>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</si>
  <si>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</si>
  <si>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</si>
  <si>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</si>
  <si>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</si>
  <si>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</si>
  <si>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</si>
  <si>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</si>
  <si>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</si>
  <si>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</si>
  <si>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</si>
  <si>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</si>
  <si>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</si>
  <si>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</si>
  <si>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</si>
  <si>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</si>
  <si>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</si>
  <si>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</si>
  <si>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</si>
  <si>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</si>
  <si>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</si>
  <si>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</si>
  <si>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</si>
  <si>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</si>
  <si>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</si>
  <si>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</si>
  <si>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</si>
  <si>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</si>
  <si>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</si>
  <si>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</si>
  <si>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</si>
  <si>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</si>
  <si>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</si>
  <si>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</si>
  <si>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</si>
  <si>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</si>
  <si>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</si>
  <si>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</si>
  <si>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</si>
  <si>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</si>
  <si>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</si>
  <si>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</si>
  <si>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</si>
  <si>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</si>
  <si>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</si>
  <si>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</si>
  <si>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</si>
  <si>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</si>
  <si>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</si>
  <si>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</si>
  <si>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</si>
  <si>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</si>
  <si>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</si>
  <si>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</si>
  <si>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</si>
  <si>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</si>
  <si>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</si>
  <si>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</si>
  <si>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</si>
  <si>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</si>
  <si>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</si>
  <si>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</si>
  <si>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</si>
  <si>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</si>
  <si>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</si>
  <si>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</si>
  <si>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</si>
  <si>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</si>
  <si>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</si>
  <si>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</si>
  <si>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</si>
  <si>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</si>
  <si>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</si>
  <si>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</si>
  <si>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</si>
  <si>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</si>
  <si>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</si>
  <si>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</si>
  <si>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</si>
  <si>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</si>
  <si>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</si>
  <si>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</si>
  <si>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</si>
  <si>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</si>
  <si>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</si>
  <si>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</si>
  <si>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</si>
  <si>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</si>
  <si>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</si>
  <si>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</si>
  <si>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</si>
  <si>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</si>
  <si>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</si>
  <si>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</si>
  <si>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</si>
  <si>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</si>
  <si>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</si>
  <si>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</si>
  <si>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</si>
  <si>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</si>
  <si>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</si>
  <si>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</si>
  <si>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</si>
  <si>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</si>
  <si>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</si>
  <si>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</si>
  <si>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</si>
  <si>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</si>
  <si>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</si>
  <si>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</si>
  <si>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</si>
  <si>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</si>
  <si>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</si>
  <si>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</si>
  <si>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</si>
  <si>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</si>
  <si>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</si>
  <si>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</si>
  <si>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</si>
  <si>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</si>
  <si>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</si>
  <si>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</si>
  <si>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</si>
  <si>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</si>
  <si>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</si>
  <si>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</si>
  <si>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</si>
  <si>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</si>
  <si>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</si>
  <si>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</si>
  <si>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</si>
  <si>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</si>
  <si>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</si>
  <si>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</si>
  <si>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</si>
  <si>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</si>
  <si>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</si>
  <si>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</si>
  <si>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</si>
  <si>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</si>
  <si>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</si>
  <si>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</si>
  <si>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</si>
  <si>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</si>
  <si>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</si>
  <si>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</si>
  <si>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</si>
  <si>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</si>
  <si>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</si>
  <si>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</si>
  <si>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</si>
  <si>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</si>
  <si>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</si>
  <si>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</si>
  <si>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</si>
  <si>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</si>
  <si>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</si>
  <si>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</si>
  <si>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</si>
  <si>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</si>
  <si>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</si>
  <si>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</si>
  <si>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</si>
  <si>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</si>
  <si>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</si>
  <si>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</si>
  <si>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</si>
  <si>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</si>
  <si>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</si>
  <si>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</si>
  <si>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</si>
  <si>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</si>
  <si>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</si>
  <si>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</si>
  <si>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</si>
  <si>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</si>
  <si>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</si>
  <si>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</si>
  <si>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</si>
  <si>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</si>
  <si>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</si>
  <si>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</si>
  <si>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</si>
  <si>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</si>
  <si>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</si>
  <si>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</si>
  <si>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</si>
  <si>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</si>
  <si>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</si>
  <si>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</si>
  <si>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</si>
  <si>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</si>
  <si>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</si>
  <si>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</si>
  <si>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</si>
  <si>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</si>
  <si>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</si>
  <si>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</si>
  <si>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</si>
  <si>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</si>
  <si>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</si>
  <si>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</si>
  <si>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</si>
  <si>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</si>
  <si>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</si>
  <si>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</si>
  <si>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</si>
  <si>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</si>
  <si>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</si>
  <si>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</si>
  <si>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</si>
  <si>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</si>
  <si>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</si>
  <si>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</si>
  <si>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</si>
  <si>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</si>
  <si>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</si>
  <si>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</si>
  <si>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</si>
  <si>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</si>
  <si>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</si>
  <si>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</si>
  <si>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</si>
  <si>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</si>
  <si>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</si>
  <si>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</si>
  <si>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</si>
  <si>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</si>
  <si>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</si>
  <si>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</si>
  <si>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</si>
  <si>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</si>
  <si>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</si>
  <si>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</si>
  <si>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</si>
  <si>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</si>
  <si>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</si>
  <si>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</si>
  <si>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</si>
  <si>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</si>
  <si>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</si>
  <si>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</si>
  <si>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</si>
  <si>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</si>
  <si>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</si>
  <si>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</si>
  <si>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</si>
  <si>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</si>
  <si>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</si>
  <si>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</si>
  <si>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</si>
  <si>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</si>
  <si>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</si>
  <si>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</si>
  <si>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</si>
  <si>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</si>
  <si>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</si>
  <si>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</si>
  <si>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</si>
  <si>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</si>
  <si>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</si>
  <si>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</si>
  <si>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</si>
  <si>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</si>
  <si>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</si>
  <si>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</si>
  <si>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</si>
  <si>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</si>
  <si>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</si>
  <si>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</si>
  <si>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</si>
  <si>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</si>
  <si>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</si>
  <si>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</si>
  <si>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</si>
  <si>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</si>
  <si>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</si>
  <si>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</si>
  <si>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</si>
  <si>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</si>
  <si>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</si>
  <si>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</si>
  <si>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</si>
  <si>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</si>
  <si>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</si>
  <si>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</si>
  <si>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</si>
  <si>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</si>
  <si>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</si>
  <si>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</si>
  <si>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</si>
  <si>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</si>
  <si>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</si>
  <si>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</si>
  <si>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</si>
  <si>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</si>
  <si>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</si>
  <si>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</si>
  <si>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</si>
  <si>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</si>
  <si>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</si>
  <si>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</si>
  <si>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</si>
  <si>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</si>
  <si>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</si>
  <si>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</si>
  <si>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</si>
  <si>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</si>
  <si>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</si>
  <si>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</si>
  <si>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</si>
  <si>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</si>
  <si>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</si>
  <si>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</si>
  <si>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</si>
  <si>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</si>
  <si>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</si>
  <si>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</si>
  <si>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</si>
  <si>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</si>
  <si>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</si>
  <si>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</si>
  <si>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</si>
  <si>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</si>
  <si>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</si>
  <si>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</si>
  <si>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</si>
  <si>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</si>
  <si>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</si>
  <si>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</si>
  <si>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</si>
  <si>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</si>
  <si>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</si>
  <si>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</si>
  <si>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</si>
  <si>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</si>
  <si>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</si>
  <si>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</si>
  <si>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</si>
  <si>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</si>
  <si>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</si>
  <si>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</si>
  <si>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</si>
  <si>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</si>
  <si>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</si>
  <si>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</si>
  <si>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</si>
  <si>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</si>
  <si>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</si>
  <si>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</si>
  <si>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</si>
  <si>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</si>
  <si>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</si>
  <si>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</si>
  <si>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</si>
  <si>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</si>
  <si>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</si>
  <si>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</si>
  <si>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</si>
  <si>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</si>
  <si>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</si>
  <si>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</si>
  <si>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</si>
  <si>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</si>
  <si>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</si>
  <si>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</si>
  <si>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</si>
  <si>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</si>
  <si>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</si>
  <si>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</si>
  <si>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</si>
  <si>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</si>
  <si>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</si>
  <si>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</si>
  <si>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</si>
  <si>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</si>
  <si>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</si>
  <si>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</si>
  <si>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</si>
  <si>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</si>
  <si>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</si>
  <si>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</si>
  <si>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</si>
  <si>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</si>
  <si>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</si>
  <si>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</si>
  <si>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</si>
  <si>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</si>
  <si>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</si>
  <si>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</si>
  <si>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</si>
  <si>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</si>
  <si>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</si>
  <si>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</si>
  <si>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</si>
  <si>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</si>
  <si>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</si>
  <si>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</si>
  <si>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</si>
  <si>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</si>
  <si>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</si>
  <si>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</si>
  <si>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</si>
  <si>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</si>
  <si>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</si>
  <si>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</si>
  <si>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</si>
  <si>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</si>
  <si>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</si>
  <si>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</si>
  <si>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</si>
  <si>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</si>
  <si>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</si>
  <si>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</si>
  <si>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</si>
  <si>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</si>
  <si>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</si>
  <si>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</si>
  <si>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</si>
  <si>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</si>
  <si>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</si>
  <si>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</si>
  <si>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</si>
  <si>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</si>
  <si>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</si>
  <si>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</si>
  <si>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</si>
  <si>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</si>
  <si>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</si>
  <si>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</si>
  <si>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</si>
  <si>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</si>
  <si>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</si>
  <si>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</si>
  <si>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</si>
  <si>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</si>
  <si>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</si>
  <si>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</si>
  <si>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</si>
  <si>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</si>
  <si>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</si>
  <si>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</si>
  <si>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</si>
  <si>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</si>
  <si>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</si>
  <si>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</si>
  <si>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</si>
  <si>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</si>
  <si>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</si>
  <si>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</si>
  <si>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</si>
  <si>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</si>
  <si>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</si>
  <si>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</si>
  <si>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</si>
  <si>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</si>
  <si>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</si>
  <si>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</si>
  <si>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</si>
  <si>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</si>
  <si>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</si>
  <si>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</si>
  <si>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</si>
  <si>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</si>
  <si>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</si>
  <si>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</si>
  <si>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</si>
  <si>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</si>
  <si>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</si>
  <si>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</si>
  <si>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</si>
  <si>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</si>
  <si>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</si>
  <si>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</si>
  <si>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</si>
  <si>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</si>
  <si>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</si>
  <si>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</si>
  <si>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</si>
  <si>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</si>
  <si>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</si>
  <si>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</si>
  <si>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</si>
  <si>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</si>
  <si>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</si>
  <si>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</si>
  <si>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</si>
  <si>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</si>
  <si>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</si>
  <si>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</si>
  <si>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</si>
  <si>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</si>
  <si>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</si>
  <si>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</si>
  <si>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</si>
  <si>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</si>
  <si>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</si>
  <si>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</si>
  <si>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</si>
  <si>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</si>
  <si>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</si>
  <si>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</si>
  <si>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</si>
  <si>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</si>
  <si>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</si>
  <si>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</si>
  <si>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</si>
  <si>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</si>
  <si>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</si>
  <si>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</si>
  <si>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</si>
  <si>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</si>
  <si>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</si>
  <si>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</si>
  <si>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</si>
  <si>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</si>
  <si>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</si>
  <si>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</si>
  <si>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</si>
  <si>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</si>
  <si>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</si>
  <si>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</si>
  <si>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</si>
  <si>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</si>
  <si>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</si>
  <si>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</si>
  <si>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</si>
  <si>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</si>
  <si>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</si>
  <si>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</si>
  <si>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</si>
  <si>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</si>
  <si>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</si>
  <si>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</si>
  <si>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</si>
  <si>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</si>
  <si>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</si>
  <si>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</si>
  <si>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</si>
  <si>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</si>
  <si>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</si>
  <si>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</si>
  <si>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</si>
  <si>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</si>
  <si>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</si>
  <si>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</si>
  <si>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</si>
  <si>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</si>
  <si>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</si>
  <si>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</si>
  <si>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</si>
  <si>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</si>
  <si>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</si>
  <si>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</si>
  <si>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</si>
  <si>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</si>
  <si>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</si>
  <si>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</si>
  <si>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</si>
  <si>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</si>
  <si>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</si>
  <si>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</si>
  <si>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</si>
  <si>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</si>
  <si>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</si>
  <si>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</si>
  <si>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</si>
  <si>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</si>
  <si>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</si>
  <si>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</si>
  <si>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</si>
  <si>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</si>
  <si>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</si>
  <si>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</si>
  <si>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</si>
  <si>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</si>
  <si>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</si>
  <si>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</si>
  <si>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</si>
  <si>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</si>
  <si>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</si>
  <si>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</si>
  <si>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</si>
  <si>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</si>
  <si>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</si>
  <si>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</si>
  <si>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</si>
  <si>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</si>
  <si>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</si>
  <si>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</si>
  <si>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</si>
  <si>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</si>
  <si>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</si>
  <si>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</si>
  <si>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</si>
  <si>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</si>
  <si>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</si>
  <si>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</si>
  <si>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</si>
  <si>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</si>
  <si>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</si>
  <si>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</si>
  <si>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</si>
  <si>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</si>
  <si>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</si>
  <si>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</si>
  <si>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</si>
  <si>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</si>
  <si>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</si>
  <si>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</si>
  <si>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</si>
  <si>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</si>
  <si>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</si>
  <si>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</si>
  <si>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</si>
  <si>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</si>
  <si>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</si>
  <si>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</si>
  <si>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</si>
  <si>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</si>
  <si>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</si>
  <si>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</si>
  <si>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</si>
  <si>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</si>
  <si>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</si>
  <si>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</si>
  <si>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</si>
  <si>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</si>
  <si>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</si>
  <si>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</si>
  <si>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</si>
  <si>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</si>
  <si>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</si>
  <si>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</si>
  <si>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</si>
  <si>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</si>
  <si>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</si>
  <si>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</si>
  <si>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</si>
  <si>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</si>
  <si>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</si>
  <si>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</si>
  <si>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</si>
  <si>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</si>
  <si>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</si>
  <si>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</si>
  <si>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</si>
  <si>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</si>
  <si>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</si>
  <si>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</si>
  <si>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</si>
  <si>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</si>
  <si>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</si>
  <si>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</si>
  <si>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</si>
  <si>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</si>
  <si>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</si>
  <si>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</si>
  <si>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</si>
  <si>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</si>
  <si>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</si>
  <si>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</si>
  <si>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</si>
  <si>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</si>
  <si>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</si>
  <si>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</si>
  <si>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</si>
  <si>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</si>
  <si>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</si>
  <si>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</si>
  <si>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</si>
  <si>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</si>
  <si>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</si>
  <si>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</si>
  <si>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</si>
  <si>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</si>
  <si>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</si>
  <si>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</si>
  <si>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</si>
  <si>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</si>
  <si>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</si>
  <si>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</si>
  <si>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</si>
  <si>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</si>
  <si>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</si>
  <si>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</si>
  <si>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</si>
  <si>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</si>
  <si>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</si>
  <si>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</si>
  <si>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</si>
  <si>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</si>
  <si>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</si>
  <si>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</si>
  <si>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</si>
  <si>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</si>
  <si>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</si>
  <si>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</si>
  <si>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</si>
  <si>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</si>
  <si>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</si>
  <si>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</si>
  <si>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</si>
  <si>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</si>
  <si>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</si>
  <si>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</si>
  <si>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</si>
  <si>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</si>
  <si>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</si>
  <si>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</si>
  <si>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</si>
  <si>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</si>
  <si>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</si>
  <si>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</si>
  <si>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</si>
  <si>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</si>
  <si>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</si>
  <si>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</si>
  <si>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</si>
  <si>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</si>
  <si>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</si>
  <si>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</si>
  <si>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</si>
  <si>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</si>
  <si>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</si>
  <si>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</si>
  <si>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</si>
  <si>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</si>
  <si>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</si>
  <si>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</si>
  <si>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</si>
  <si>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</si>
  <si>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</si>
  <si>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</si>
  <si>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</si>
  <si>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</si>
  <si>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</si>
  <si>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</si>
  <si>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</si>
  <si>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</si>
  <si>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</si>
  <si>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</si>
  <si>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</si>
  <si>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</si>
  <si>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</si>
  <si>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</si>
  <si>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</si>
  <si>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</si>
  <si>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</si>
  <si>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</si>
  <si>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</si>
  <si>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</si>
  <si>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</si>
  <si>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</si>
  <si>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</si>
  <si>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</si>
  <si>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</si>
  <si>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</si>
  <si>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</si>
  <si>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</si>
  <si>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</si>
  <si>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</si>
  <si>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</si>
  <si>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</si>
  <si>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</si>
  <si>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</si>
  <si>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</si>
  <si>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</si>
  <si>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</si>
  <si>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</si>
  <si>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</si>
  <si>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</si>
  <si>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</si>
  <si>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</si>
  <si>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</si>
  <si>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</si>
  <si>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</si>
  <si>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</si>
  <si>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</si>
  <si>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</si>
  <si>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</si>
  <si>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</si>
  <si>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</si>
  <si>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</si>
  <si>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</si>
  <si>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</si>
  <si>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</si>
  <si>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</si>
  <si>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</si>
  <si>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</si>
  <si>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</si>
  <si>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</si>
  <si>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</si>
  <si>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</si>
  <si>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</si>
  <si>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</si>
  <si>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</si>
  <si>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</si>
  <si>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</si>
  <si>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</si>
  <si>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</si>
  <si>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</si>
  <si>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</si>
  <si>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</si>
  <si>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</si>
  <si>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</si>
  <si>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</si>
  <si>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</si>
  <si>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</si>
  <si>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</si>
  <si>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</si>
  <si>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</si>
  <si>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</si>
  <si>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</si>
  <si>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</si>
  <si>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</si>
  <si>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</si>
  <si>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</si>
  <si>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</si>
  <si>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</si>
  <si>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</si>
  <si>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</si>
  <si>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</si>
  <si>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</si>
  <si>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</si>
  <si>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</si>
  <si>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</si>
  <si>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</si>
  <si>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</si>
  <si>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</si>
  <si>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</si>
  <si>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</si>
  <si>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</si>
  <si>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</si>
  <si>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</si>
  <si>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</si>
  <si>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</si>
  <si>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</si>
  <si>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</si>
  <si>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</si>
  <si>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</si>
  <si>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</si>
  <si>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</si>
  <si>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</si>
  <si>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</si>
  <si>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</si>
  <si>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</si>
  <si>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</si>
  <si>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</si>
  <si>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</si>
  <si>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</si>
  <si>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</si>
  <si>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</si>
  <si>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</si>
  <si>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</si>
  <si>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</si>
  <si>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</si>
  <si>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</si>
  <si>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</si>
  <si>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</si>
  <si>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</si>
  <si>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</si>
  <si>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</si>
  <si>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</si>
  <si>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</si>
  <si>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</si>
  <si>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</si>
  <si>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</si>
  <si>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</si>
  <si>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</si>
  <si>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</si>
  <si>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</si>
  <si>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</si>
  <si>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</si>
  <si>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</si>
  <si>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</si>
  <si>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</si>
  <si>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</si>
  <si>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</si>
  <si>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</si>
  <si>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</si>
  <si>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</si>
  <si>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</si>
  <si>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</si>
  <si>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</si>
  <si>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</si>
  <si>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</si>
  <si>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</si>
  <si>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</si>
  <si>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</si>
  <si>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</si>
  <si>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</si>
  <si>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</si>
  <si>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</si>
  <si>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</si>
  <si>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</si>
  <si>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</si>
  <si>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</si>
  <si>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</si>
  <si>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</si>
  <si>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</si>
  <si>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</si>
  <si>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</si>
  <si>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</si>
  <si>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</si>
  <si>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</si>
  <si>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</si>
  <si>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</si>
  <si>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</si>
  <si>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</si>
  <si>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</si>
  <si>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</si>
  <si>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</si>
  <si>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</si>
  <si>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</si>
  <si>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</si>
  <si>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</si>
  <si>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</si>
  <si>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</si>
  <si>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</si>
  <si>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</si>
  <si>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</si>
  <si>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</si>
  <si>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</si>
  <si>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</si>
  <si>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</si>
  <si>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</si>
  <si>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</si>
  <si>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</si>
  <si>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</si>
  <si>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</si>
  <si>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</si>
  <si>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</si>
  <si>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</si>
  <si>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</si>
  <si>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</si>
  <si>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</si>
  <si>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</si>
  <si>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</si>
  <si>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</si>
  <si>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</si>
  <si>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</si>
  <si>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</si>
  <si>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</si>
  <si>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</si>
  <si>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</si>
  <si>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</si>
  <si>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</si>
  <si>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</si>
  <si>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</si>
  <si>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</si>
  <si>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</si>
  <si>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</si>
  <si>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</si>
  <si>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</si>
  <si>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</si>
  <si>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</si>
  <si>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</si>
  <si>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</si>
  <si>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</si>
  <si>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</si>
  <si>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</si>
  <si>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</si>
  <si>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</si>
  <si>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</si>
  <si>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</si>
  <si>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</si>
  <si>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</si>
  <si>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</si>
  <si>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</si>
  <si>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</si>
  <si>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</si>
  <si>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</si>
  <si>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</si>
  <si>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</si>
  <si>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</si>
  <si>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</si>
  <si>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</si>
  <si>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</si>
  <si>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</si>
  <si>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</si>
  <si>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</si>
  <si>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</si>
  <si>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</si>
  <si>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</si>
  <si>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</si>
  <si>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</si>
  <si>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</si>
  <si>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</si>
  <si>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</si>
  <si>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</si>
  <si>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</si>
  <si>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</si>
  <si>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</si>
  <si>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</si>
  <si>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</si>
  <si>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</si>
  <si>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</si>
  <si>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</si>
  <si>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</si>
  <si>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</si>
  <si>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</si>
  <si>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</si>
  <si>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</si>
  <si>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</si>
  <si>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</si>
  <si>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</si>
  <si>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</si>
  <si>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</si>
  <si>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</si>
  <si>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</si>
  <si>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</si>
  <si>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</si>
  <si>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</si>
  <si>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</si>
  <si>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</si>
  <si>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</si>
  <si>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</si>
  <si>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</si>
  <si>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</si>
  <si>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</si>
  <si>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</si>
  <si>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</si>
  <si>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</si>
  <si>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</si>
  <si>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</si>
  <si>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</si>
  <si>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</si>
  <si>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</si>
  <si>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</si>
  <si>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</si>
  <si>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</si>
  <si>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</si>
  <si>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</si>
  <si>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</si>
  <si>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</si>
  <si>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</si>
  <si>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</si>
  <si>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</si>
  <si>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</si>
  <si>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</si>
  <si>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</si>
  <si>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</si>
  <si>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</si>
  <si>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</si>
  <si>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</si>
  <si>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</si>
  <si>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</si>
  <si>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</si>
  <si>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</si>
  <si>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</si>
  <si>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</si>
  <si>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</si>
  <si>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</si>
  <si>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</si>
  <si>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</si>
  <si>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</si>
  <si>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</si>
  <si>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</si>
  <si>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</si>
  <si>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</si>
  <si>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</si>
  <si>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</si>
  <si>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</si>
  <si>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</si>
  <si>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</si>
  <si>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</si>
  <si>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</si>
  <si>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</si>
  <si>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</si>
  <si>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</si>
  <si>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</si>
  <si>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</si>
  <si>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</si>
  <si>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</si>
  <si>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</si>
  <si>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</si>
  <si>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</si>
  <si>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</si>
  <si>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</si>
  <si>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</si>
  <si>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</si>
  <si>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</si>
  <si>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</si>
  <si>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</si>
  <si>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</si>
  <si>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</si>
  <si>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</si>
  <si>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</si>
  <si>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</si>
  <si>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</si>
  <si>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</si>
  <si>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</si>
  <si>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</si>
  <si>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</si>
  <si>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</si>
  <si>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</si>
  <si>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</si>
  <si>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</si>
  <si>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</si>
  <si>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</si>
  <si>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</si>
  <si>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</si>
  <si>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</si>
  <si>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</si>
  <si>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</si>
  <si>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</si>
  <si>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</si>
  <si>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</si>
  <si>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</si>
  <si>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</si>
  <si>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</si>
  <si>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</si>
  <si>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</si>
  <si>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</si>
  <si>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</si>
  <si>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</si>
  <si>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</si>
  <si>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</si>
  <si>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</si>
  <si>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</si>
  <si>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</si>
  <si>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</si>
  <si>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</si>
  <si>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</si>
  <si>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</si>
  <si>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</si>
  <si>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</si>
  <si>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</si>
  <si>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</si>
  <si>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</si>
  <si>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</si>
  <si>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</si>
  <si>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</si>
  <si>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</si>
  <si>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</si>
  <si>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</si>
  <si>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</si>
  <si>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</si>
  <si>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</si>
  <si>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</si>
  <si>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</si>
  <si>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</si>
  <si>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</si>
  <si>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</si>
  <si>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</si>
  <si>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</si>
  <si>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</si>
  <si>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</si>
  <si>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</si>
  <si>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</si>
  <si>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</si>
  <si>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</si>
  <si>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</si>
  <si>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</si>
  <si>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</si>
  <si>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</si>
  <si>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</si>
  <si>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</si>
  <si>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</si>
  <si>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</si>
  <si>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</si>
  <si>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</si>
  <si>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</si>
  <si>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</si>
  <si>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</si>
  <si>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</si>
  <si>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</si>
  <si>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</si>
  <si>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</si>
  <si>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</si>
  <si>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</si>
  <si>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</si>
  <si>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</si>
  <si>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</si>
  <si>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</si>
  <si>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</si>
  <si>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</si>
  <si>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</si>
  <si>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</si>
  <si>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</si>
  <si>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</si>
  <si>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</si>
  <si>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</si>
  <si>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</si>
  <si>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</si>
  <si>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</si>
  <si>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</si>
  <si>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</si>
  <si>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</si>
  <si>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</si>
  <si>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</si>
  <si>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</si>
  <si>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</si>
  <si>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</si>
  <si>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</si>
  <si>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</si>
  <si>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</si>
  <si>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</si>
  <si>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</si>
  <si>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</si>
  <si>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</si>
  <si>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</si>
  <si>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</si>
  <si>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</si>
  <si>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</si>
  <si>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</si>
  <si>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</si>
  <si>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</si>
  <si>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</si>
  <si>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</si>
  <si>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</si>
  <si>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</si>
  <si>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</si>
  <si>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</si>
  <si>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</si>
  <si>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</si>
  <si>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</si>
  <si>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</si>
  <si>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</si>
  <si>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</si>
  <si>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</si>
  <si>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</si>
  <si>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</si>
  <si>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</si>
  <si>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</si>
  <si>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</si>
  <si>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</si>
  <si>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</si>
  <si>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</si>
  <si>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</si>
  <si>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</si>
  <si>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</si>
  <si>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</si>
  <si>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</si>
  <si>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</si>
  <si>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</si>
  <si>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</si>
  <si>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</si>
  <si>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</si>
  <si>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</si>
  <si>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</si>
  <si>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</si>
  <si>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</si>
  <si>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</si>
  <si>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</si>
  <si>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</si>
  <si>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</si>
  <si>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</si>
  <si>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</si>
  <si>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</si>
  <si>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</si>
  <si>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</si>
  <si>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</si>
  <si>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</si>
  <si>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</si>
  <si>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</si>
  <si>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</si>
  <si>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</si>
  <si>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</si>
  <si>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</si>
  <si>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</si>
  <si>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</si>
  <si>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</si>
  <si>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</si>
  <si>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</si>
  <si>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</si>
  <si>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</si>
  <si>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</si>
  <si>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</si>
  <si>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</si>
  <si>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</si>
  <si>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</si>
  <si>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</si>
  <si>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</si>
  <si>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</si>
  <si>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</si>
  <si>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</si>
  <si>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</si>
  <si>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</si>
  <si>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</si>
  <si>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</si>
  <si>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</si>
  <si>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</si>
  <si>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</si>
  <si>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</si>
  <si>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</si>
  <si>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</si>
  <si>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</si>
  <si>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</si>
  <si>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</si>
  <si>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</si>
  <si>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</si>
  <si>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</si>
  <si>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</si>
  <si>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</si>
  <si>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</si>
  <si>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</si>
  <si>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</si>
  <si>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</si>
  <si>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</si>
  <si>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</si>
  <si>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</si>
  <si>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</si>
  <si>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</si>
  <si>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</si>
  <si>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</si>
  <si>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</si>
  <si>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</si>
  <si>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</si>
  <si>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</si>
  <si>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</si>
  <si>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</si>
  <si>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</si>
  <si>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</si>
  <si>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</si>
  <si>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</si>
  <si>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</si>
  <si>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</si>
  <si>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</si>
  <si>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</si>
  <si>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</si>
  <si>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</si>
  <si>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</si>
  <si>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</si>
  <si>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</si>
  <si>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</si>
  <si>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</si>
  <si>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</si>
  <si>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</si>
  <si>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</si>
  <si>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</si>
  <si>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</si>
  <si>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</si>
  <si>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</si>
  <si>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</si>
  <si>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</si>
  <si>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</si>
  <si>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</si>
  <si>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</si>
  <si>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</si>
  <si>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</si>
  <si>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</si>
  <si>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</si>
  <si>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</si>
  <si>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</si>
  <si>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</si>
  <si>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</si>
  <si>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</si>
  <si>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</si>
  <si>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</si>
  <si>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</si>
  <si>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</si>
  <si>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</si>
  <si>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</si>
  <si>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</si>
  <si>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</si>
  <si>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</si>
  <si>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</si>
  <si>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</si>
  <si>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</si>
  <si>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</si>
  <si>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</si>
  <si>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</si>
  <si>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</si>
  <si>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</si>
  <si>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</si>
  <si>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</si>
  <si>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</si>
  <si>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</si>
  <si>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</si>
  <si>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</si>
  <si>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</si>
  <si>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</si>
  <si>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</si>
  <si>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</si>
  <si>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</si>
  <si>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</si>
  <si>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</si>
  <si>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</si>
  <si>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</si>
  <si>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</si>
  <si>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</si>
  <si>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</si>
  <si>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</si>
  <si>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</si>
  <si>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</si>
  <si>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</si>
  <si>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</si>
  <si>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</si>
  <si>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</si>
  <si>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</si>
  <si>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</si>
  <si>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</si>
  <si>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</si>
  <si>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</si>
  <si>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</si>
  <si>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</si>
  <si>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</si>
  <si>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</si>
  <si>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</si>
  <si>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</si>
  <si>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</si>
  <si>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</si>
  <si>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</si>
  <si>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</si>
  <si>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</si>
  <si>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</si>
  <si>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</si>
  <si>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</si>
  <si>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</si>
  <si>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</si>
  <si>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</si>
  <si>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</si>
  <si>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</si>
  <si>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</si>
  <si>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</si>
  <si>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</si>
  <si>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</si>
  <si>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</si>
  <si>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</si>
  <si>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</si>
  <si>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</si>
  <si>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</si>
  <si>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</si>
  <si>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</si>
  <si>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</si>
  <si>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</si>
  <si>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</si>
  <si>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</si>
  <si>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</si>
  <si>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</si>
  <si>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</si>
  <si>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</si>
  <si>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</si>
  <si>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</si>
  <si>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</si>
  <si>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</si>
  <si>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</si>
  <si>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</si>
  <si>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</si>
  <si>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</si>
  <si>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</si>
  <si>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</si>
  <si>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</si>
  <si>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</si>
  <si>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</si>
  <si>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</si>
  <si>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</si>
  <si>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</si>
  <si>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</si>
  <si>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</si>
  <si>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</si>
  <si>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</si>
  <si>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</si>
  <si>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</si>
  <si>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</si>
  <si>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</si>
  <si>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</si>
  <si>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</si>
  <si>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</si>
  <si>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</si>
  <si>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</si>
  <si>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</si>
  <si>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</si>
  <si>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</si>
  <si>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</si>
  <si>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</si>
  <si>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</si>
  <si>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</si>
  <si>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</si>
  <si>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</si>
  <si>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</si>
  <si>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</si>
  <si>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</si>
  <si>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</si>
  <si>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</si>
  <si>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</si>
  <si>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</si>
  <si>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</si>
  <si>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</si>
  <si>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</si>
  <si>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</si>
  <si>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</si>
  <si>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</si>
  <si>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</si>
  <si>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</si>
  <si>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</si>
  <si>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</si>
  <si>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</si>
  <si>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</si>
  <si>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</si>
  <si>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</si>
  <si>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</si>
  <si>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</si>
  <si>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</si>
  <si>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</si>
  <si>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</si>
  <si>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</si>
  <si>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</si>
  <si>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</si>
  <si>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</si>
  <si>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</si>
  <si>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</si>
  <si>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</si>
  <si>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</si>
  <si>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</si>
  <si>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</si>
  <si>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</si>
  <si>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</si>
  <si>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</si>
  <si>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</si>
  <si>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</si>
  <si>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</si>
  <si>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</si>
  <si>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</si>
  <si>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</si>
  <si>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</si>
  <si>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</si>
  <si>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</si>
  <si>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</si>
  <si>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</si>
  <si>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</si>
  <si>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</si>
  <si>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</si>
  <si>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</si>
  <si>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</si>
  <si>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</si>
  <si>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</si>
  <si>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</si>
  <si>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</si>
  <si>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</si>
  <si>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</si>
  <si>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</si>
  <si>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</si>
  <si>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</si>
  <si>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</si>
  <si>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</si>
  <si>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</si>
  <si>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</si>
  <si>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</si>
  <si>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</si>
  <si>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</si>
  <si>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</si>
  <si>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</si>
  <si>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</si>
  <si>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</si>
  <si>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</si>
  <si>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</si>
  <si>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</si>
  <si>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</si>
  <si>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</si>
  <si>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</si>
  <si>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</si>
  <si>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</si>
  <si>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</si>
  <si>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</si>
  <si>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</si>
  <si>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</si>
  <si>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</si>
  <si>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</si>
  <si>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</si>
  <si>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</si>
  <si>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</si>
  <si>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</si>
  <si>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</si>
  <si>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</si>
  <si>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</si>
  <si>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</si>
  <si>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</si>
  <si>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</si>
  <si>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</si>
  <si>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</si>
  <si>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</si>
  <si>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</si>
  <si>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</si>
  <si>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</si>
  <si>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</si>
  <si>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</si>
  <si>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</si>
  <si>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</si>
  <si>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</si>
  <si>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</si>
  <si>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</si>
  <si>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</si>
  <si>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</si>
  <si>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</si>
  <si>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</si>
  <si>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</si>
  <si>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</si>
  <si>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</si>
  <si>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</si>
  <si>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</si>
  <si>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</si>
  <si>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</si>
  <si>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</si>
  <si>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</si>
  <si>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</si>
  <si>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</si>
  <si>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</si>
  <si>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</si>
  <si>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</si>
  <si>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</si>
  <si>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</si>
  <si>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</si>
  <si>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</si>
  <si>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</si>
  <si>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</si>
  <si>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</si>
  <si>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</si>
  <si>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</si>
  <si>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</si>
  <si>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</si>
  <si>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</si>
  <si>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</si>
  <si>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</si>
  <si>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</si>
  <si>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</si>
  <si>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</si>
  <si>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</si>
  <si>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</si>
  <si>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</si>
  <si>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</si>
  <si>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</si>
  <si>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</si>
  <si>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</si>
  <si>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</si>
  <si>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</si>
  <si>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</si>
  <si>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</si>
  <si>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</si>
  <si>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</si>
  <si>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</si>
  <si>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</si>
  <si>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</si>
  <si>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</si>
  <si>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</si>
  <si>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</si>
  <si>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</si>
  <si>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</si>
  <si>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</si>
  <si>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</si>
  <si>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</si>
  <si>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</si>
  <si>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</si>
  <si>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</si>
  <si>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</si>
  <si>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</si>
  <si>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</si>
  <si>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</si>
  <si>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</si>
  <si>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</si>
  <si>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</si>
  <si>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</si>
  <si>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</si>
  <si>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</si>
  <si>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</si>
  <si>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</si>
  <si>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</si>
  <si>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</si>
  <si>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</si>
  <si>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</si>
  <si>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</si>
  <si>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</si>
  <si>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</si>
  <si>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</si>
  <si>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</si>
  <si>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</si>
  <si>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</si>
  <si>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</si>
  <si>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</si>
  <si>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</si>
  <si>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</si>
  <si>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</si>
  <si>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</si>
  <si>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</si>
  <si>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</si>
  <si>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</si>
  <si>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</si>
  <si>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</si>
  <si>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</si>
  <si>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</si>
  <si>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</si>
  <si>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</si>
  <si>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</si>
  <si>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</si>
  <si>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</si>
  <si>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</si>
  <si>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</si>
  <si>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</si>
  <si>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</si>
  <si>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</si>
  <si>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</si>
  <si>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</si>
  <si>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</si>
  <si>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</si>
  <si>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</si>
  <si>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</si>
  <si>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</si>
  <si>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</si>
  <si>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</si>
  <si>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</si>
  <si>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</si>
  <si>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</si>
  <si>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</si>
  <si>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</si>
  <si>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</si>
  <si>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</si>
  <si>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</si>
  <si>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</si>
  <si>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</si>
  <si>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</si>
  <si>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</si>
  <si>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</si>
  <si>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</si>
  <si>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</si>
  <si>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</si>
  <si>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</si>
  <si>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</si>
  <si>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</si>
  <si>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</si>
  <si>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</si>
  <si>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</si>
  <si>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</si>
  <si>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</si>
  <si>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</si>
  <si>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</si>
  <si>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</si>
  <si>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</si>
  <si>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</si>
  <si>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</si>
  <si>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</si>
  <si>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</si>
  <si>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</si>
  <si>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</si>
  <si>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</si>
  <si>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</si>
  <si>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</si>
  <si>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</si>
  <si>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</si>
  <si>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</si>
  <si>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</si>
  <si>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</si>
  <si>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</si>
  <si>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</si>
  <si>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</si>
  <si>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</si>
  <si>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</si>
  <si>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</si>
  <si>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</si>
  <si>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</si>
  <si>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</si>
  <si>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</si>
  <si>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</si>
  <si>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</si>
  <si>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</si>
  <si>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</si>
  <si>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</si>
  <si>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</si>
  <si>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</si>
  <si>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</si>
  <si>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</si>
  <si>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</si>
  <si>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</si>
  <si>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</si>
  <si>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</si>
  <si>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</si>
  <si>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</si>
  <si>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</si>
  <si>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</si>
  <si>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</si>
  <si>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</si>
  <si>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</si>
  <si>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</si>
  <si>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</si>
  <si>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</si>
  <si>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</si>
  <si>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</si>
  <si>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</si>
  <si>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</si>
  <si>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</si>
  <si>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</si>
  <si>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</si>
  <si>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</si>
  <si>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</si>
  <si>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</si>
  <si>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</si>
  <si>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</si>
  <si>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</si>
  <si>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</si>
  <si>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</si>
  <si>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</si>
  <si>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</si>
  <si>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</si>
  <si>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</si>
  <si>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</si>
  <si>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</si>
  <si>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</si>
  <si>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</si>
  <si>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</si>
  <si>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</si>
  <si>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</si>
  <si>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</si>
  <si>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</si>
  <si>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</si>
  <si>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</si>
  <si>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</si>
  <si>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</si>
  <si>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</si>
  <si>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</si>
  <si>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</si>
  <si>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</si>
  <si>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</si>
  <si>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</si>
  <si>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</si>
  <si>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</si>
  <si>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</si>
  <si>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</si>
  <si>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</si>
  <si>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</si>
  <si>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</si>
  <si>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</si>
  <si>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</si>
  <si>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</si>
  <si>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</si>
  <si>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</si>
  <si>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</si>
  <si>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</si>
  <si>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</si>
  <si>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</si>
  <si>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</si>
  <si>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</si>
  <si>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</si>
  <si>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</si>
  <si>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</si>
  <si>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</si>
  <si>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</si>
  <si>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</si>
  <si>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</si>
  <si>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</si>
  <si>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</si>
  <si>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</si>
  <si>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</si>
  <si>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</si>
  <si>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</si>
  <si>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</si>
  <si>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</si>
  <si>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</si>
  <si>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</si>
  <si>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</si>
  <si>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</si>
  <si>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</si>
  <si>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</si>
  <si>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</si>
  <si>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</si>
  <si>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</si>
  <si>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</si>
  <si>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</si>
  <si>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</si>
  <si>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</si>
  <si>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</si>
  <si>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</si>
  <si>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</si>
  <si>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</si>
  <si>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</si>
  <si>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</si>
  <si>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</si>
  <si>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</si>
  <si>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</si>
  <si>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</si>
  <si>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</si>
  <si>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</si>
  <si>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</si>
  <si>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</si>
  <si>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</si>
  <si>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</si>
  <si>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</si>
  <si>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</si>
  <si>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</si>
  <si>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</si>
  <si>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</si>
  <si>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</si>
  <si>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</si>
  <si>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</si>
  <si>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</si>
  <si>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</si>
  <si>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</si>
  <si>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</si>
  <si>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</si>
  <si>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</si>
  <si>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</si>
  <si>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</si>
  <si>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</si>
  <si>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</si>
  <si>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</si>
  <si>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</si>
  <si>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</si>
  <si>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</si>
  <si>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</si>
  <si>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</si>
  <si>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</si>
  <si>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</si>
  <si>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</si>
  <si>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</si>
  <si>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</si>
  <si>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</si>
  <si>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</si>
  <si>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</si>
  <si>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</si>
  <si>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</si>
  <si>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</si>
  <si>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</si>
  <si>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</si>
  <si>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</si>
  <si>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</si>
  <si>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</si>
  <si>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</si>
  <si>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</si>
  <si>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</si>
  <si>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</si>
  <si>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</si>
  <si>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</si>
  <si>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</si>
  <si>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</si>
  <si>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</si>
  <si>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</si>
  <si>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</si>
  <si>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</si>
  <si>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</si>
  <si>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</si>
  <si>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</si>
  <si>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</si>
  <si>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</si>
  <si>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</si>
  <si>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</si>
  <si>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</si>
  <si>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</si>
  <si>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</si>
  <si>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</si>
  <si>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</si>
  <si>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</si>
  <si>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</si>
  <si>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</si>
  <si>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</si>
  <si>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</si>
  <si>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</si>
  <si>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</si>
  <si>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</si>
  <si>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</si>
  <si>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</si>
  <si>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</si>
  <si>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</si>
  <si>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</si>
  <si>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</si>
  <si>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</si>
  <si>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</si>
  <si>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</si>
  <si>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</si>
  <si>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</si>
  <si>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</si>
  <si>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</si>
  <si>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</si>
  <si>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</si>
  <si>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</si>
  <si>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</si>
  <si>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</si>
  <si>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</si>
  <si>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</si>
  <si>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</si>
  <si>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</si>
  <si>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</si>
  <si>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</si>
  <si>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</si>
  <si>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</si>
  <si>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</si>
  <si>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</si>
  <si>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</si>
  <si>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</si>
  <si>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</si>
  <si>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</si>
  <si>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</si>
  <si>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</si>
  <si>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</si>
  <si>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</si>
  <si>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</si>
  <si>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</si>
  <si>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</si>
  <si>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</si>
  <si>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</si>
  <si>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</si>
  <si>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</si>
  <si>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</si>
  <si>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</si>
  <si>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</si>
  <si>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</si>
  <si>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</si>
  <si>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</si>
  <si>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</si>
  <si>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</si>
  <si>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</si>
  <si>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</si>
  <si>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</si>
  <si>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</si>
  <si>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</si>
  <si>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</si>
  <si>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</si>
  <si>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</si>
  <si>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</si>
  <si>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</si>
  <si>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</si>
  <si>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</si>
  <si>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</si>
  <si>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</si>
  <si>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</si>
  <si>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</si>
  <si>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</si>
  <si>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</si>
  <si>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</si>
  <si>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</si>
  <si>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</si>
  <si>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</si>
  <si>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</si>
  <si>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</si>
  <si>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</si>
  <si>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</si>
  <si>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</si>
  <si>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</si>
  <si>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</si>
  <si>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</si>
  <si>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</si>
  <si>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</si>
  <si>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</si>
  <si>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</si>
  <si>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</si>
  <si>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</si>
  <si>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</si>
  <si>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</si>
  <si>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</si>
  <si>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</si>
  <si>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</si>
  <si>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</si>
  <si>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</si>
  <si>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</si>
  <si>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</si>
  <si>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</si>
  <si>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</si>
  <si>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</si>
  <si>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</si>
  <si>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</si>
  <si>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</si>
  <si>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</si>
  <si>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</si>
  <si>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</si>
  <si>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</si>
  <si>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</si>
  <si>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</si>
  <si>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</si>
  <si>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</si>
  <si>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</si>
  <si>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</si>
  <si>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</si>
  <si>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</si>
  <si>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</si>
  <si>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</si>
  <si>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</si>
  <si>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</si>
  <si>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</si>
  <si>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</si>
  <si>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</si>
  <si>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</si>
  <si>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</si>
  <si>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</si>
  <si>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</si>
  <si>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</si>
  <si>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</si>
  <si>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</si>
  <si>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</si>
  <si>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</si>
  <si>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</si>
  <si>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</si>
  <si>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</si>
  <si>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</si>
  <si>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</si>
  <si>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</si>
  <si>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</si>
  <si>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</si>
  <si>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</si>
  <si>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</si>
  <si>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</si>
  <si>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</si>
  <si>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</si>
  <si>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</si>
  <si>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</si>
  <si>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</si>
  <si>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</si>
  <si>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</si>
  <si>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</si>
  <si>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</si>
  <si>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</si>
  <si>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</si>
  <si>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</si>
  <si>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</si>
  <si>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</si>
  <si>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</si>
  <si>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</si>
  <si>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</si>
  <si>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</si>
  <si>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</si>
  <si>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</si>
  <si>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</si>
  <si>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</si>
  <si>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</si>
  <si>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</si>
  <si>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</si>
  <si>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</si>
  <si>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</si>
  <si>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</si>
  <si>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</si>
  <si>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</si>
  <si>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</si>
  <si>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</si>
  <si>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</si>
  <si>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</si>
  <si>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</si>
  <si>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</si>
  <si>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</si>
  <si>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</si>
  <si>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</si>
  <si>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</si>
  <si>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</si>
  <si>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</si>
  <si>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</si>
  <si>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</si>
  <si>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</si>
  <si>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</si>
  <si>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</si>
  <si>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</si>
  <si>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</si>
  <si>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</si>
  <si>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</si>
  <si>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</si>
  <si>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</si>
  <si>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</si>
  <si>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</si>
  <si>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</si>
  <si>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</si>
  <si>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</si>
  <si>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</si>
  <si>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</si>
  <si>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</si>
  <si>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</si>
  <si>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</si>
  <si>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</si>
  <si>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</si>
  <si>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</si>
  <si>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</si>
  <si>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</si>
  <si>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</si>
  <si>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</si>
  <si>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</si>
  <si>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</si>
  <si>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</si>
  <si>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</si>
  <si>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</si>
  <si>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</si>
  <si>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</si>
  <si>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</si>
  <si>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</si>
  <si>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</si>
  <si>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</si>
  <si>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</si>
  <si>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</si>
  <si>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</si>
  <si>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</si>
  <si>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</si>
  <si>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</si>
  <si>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</si>
  <si>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</si>
  <si>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</si>
  <si>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</si>
  <si>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</si>
  <si>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</si>
  <si>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</si>
  <si>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</si>
  <si>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</si>
  <si>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</si>
  <si>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</si>
  <si>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</si>
  <si>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</si>
  <si>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</si>
  <si>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</si>
  <si>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</si>
  <si>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</si>
  <si>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</si>
  <si>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</si>
  <si>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</si>
  <si>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</si>
  <si>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</si>
  <si>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</si>
  <si>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</si>
  <si>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</si>
  <si>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</si>
  <si>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</si>
  <si>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</si>
  <si>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</si>
  <si>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</si>
  <si>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</si>
  <si>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</si>
  <si>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</si>
  <si>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</si>
  <si>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</si>
  <si>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</si>
  <si>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</si>
  <si>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</si>
  <si>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</si>
  <si>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</si>
  <si>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</si>
  <si>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</si>
  <si>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</si>
  <si>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</si>
  <si>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</si>
  <si>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</si>
  <si>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</si>
  <si>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</si>
  <si>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</si>
  <si>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</si>
  <si>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</si>
  <si>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</si>
  <si>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</si>
  <si>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</si>
  <si>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</si>
  <si>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</si>
  <si>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</si>
  <si>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</si>
  <si>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</si>
  <si>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</si>
  <si>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</si>
  <si>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</si>
  <si>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</si>
  <si>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</si>
  <si>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</si>
  <si>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</si>
  <si>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</si>
  <si>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</si>
  <si>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</si>
  <si>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</si>
  <si>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</si>
  <si>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</si>
  <si>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</si>
  <si>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</si>
  <si>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</si>
  <si>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</si>
  <si>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</si>
  <si>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</si>
  <si>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</si>
  <si>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</si>
  <si>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</si>
  <si>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</si>
  <si>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</si>
  <si>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</si>
  <si>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</si>
  <si>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</si>
  <si>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</si>
  <si>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</si>
  <si>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</si>
  <si>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</si>
  <si>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</si>
  <si>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</si>
  <si>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</si>
  <si>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</si>
  <si>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</si>
  <si>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</si>
  <si>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</si>
  <si>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</si>
  <si>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</si>
  <si>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</si>
  <si>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</si>
  <si>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</si>
  <si>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</si>
  <si>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</si>
  <si>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</si>
  <si>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</si>
  <si>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</si>
  <si>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</si>
  <si>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</si>
  <si>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</si>
  <si>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</si>
  <si>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</si>
  <si>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</si>
  <si>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</si>
  <si>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</si>
  <si>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</si>
  <si>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</si>
  <si>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</si>
  <si>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</si>
  <si>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</si>
  <si>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</si>
  <si>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</si>
  <si>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</si>
  <si>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</si>
  <si>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</si>
  <si>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</si>
  <si>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</si>
  <si>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</si>
  <si>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</si>
  <si>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</si>
  <si>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</si>
  <si>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</si>
  <si>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</si>
  <si>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</si>
  <si>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</si>
  <si>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</si>
  <si>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</si>
  <si>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</si>
  <si>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</si>
  <si>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</si>
  <si>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</si>
  <si>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</si>
  <si>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</si>
  <si>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</si>
  <si>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</si>
  <si>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</si>
  <si>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</si>
  <si>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</si>
  <si>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</si>
  <si>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</si>
  <si>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</si>
  <si>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</si>
  <si>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</si>
  <si>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</si>
  <si>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</si>
  <si>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</si>
  <si>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</si>
  <si>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</si>
  <si>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</si>
  <si>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</si>
  <si>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</si>
  <si>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</si>
  <si>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</si>
  <si>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</si>
  <si>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</si>
  <si>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</si>
  <si>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</si>
  <si>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</si>
  <si>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</si>
  <si>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</si>
  <si>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</si>
  <si>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</si>
  <si>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</si>
  <si>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</si>
  <si>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</si>
  <si>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</si>
  <si>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</si>
  <si>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</si>
  <si>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</si>
  <si>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</si>
  <si>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</si>
  <si>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</si>
  <si>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</si>
  <si>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</si>
  <si>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</si>
  <si>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</si>
  <si>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</si>
  <si>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</si>
  <si>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</si>
  <si>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</si>
  <si>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</si>
  <si>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</si>
  <si>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</si>
  <si>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</si>
  <si>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</si>
  <si>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</si>
  <si>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</si>
  <si>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</si>
  <si>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</si>
  <si>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</si>
  <si>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</si>
  <si>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</si>
  <si>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</si>
  <si>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</si>
  <si>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</si>
  <si>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</si>
  <si>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</si>
  <si>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</si>
  <si>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</si>
  <si>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</si>
  <si>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</si>
  <si>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</si>
  <si>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</si>
  <si>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</si>
  <si>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</si>
  <si>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</si>
  <si>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</si>
  <si>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</si>
  <si>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</si>
  <si>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</si>
  <si>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</si>
  <si>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</si>
  <si>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</si>
  <si>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</si>
  <si>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</si>
  <si>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</si>
  <si>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</si>
  <si>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</si>
  <si>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</si>
  <si>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</si>
  <si>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</si>
  <si>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</si>
  <si>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</si>
  <si>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</si>
  <si>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</si>
  <si>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</si>
  <si>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</si>
  <si>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</si>
  <si>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</si>
  <si>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</si>
  <si>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</si>
  <si>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</si>
  <si>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</si>
  <si>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</si>
  <si>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</si>
  <si>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</si>
  <si>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</si>
  <si>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</si>
  <si>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</si>
  <si>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</si>
  <si>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</si>
  <si>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</si>
  <si>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</si>
  <si>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</si>
  <si>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</si>
  <si>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</si>
  <si>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</si>
  <si>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</si>
  <si>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</si>
  <si>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</si>
  <si>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</si>
  <si>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</si>
  <si>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</si>
  <si>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</si>
  <si>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</si>
  <si>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</si>
  <si>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</si>
  <si>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</si>
  <si>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</si>
  <si>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</si>
  <si>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</si>
  <si>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</si>
  <si>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</si>
  <si>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</si>
  <si>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</si>
  <si>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</si>
  <si>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</si>
  <si>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</si>
  <si>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</si>
  <si>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</si>
  <si>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</si>
  <si>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</si>
  <si>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</si>
  <si>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</si>
  <si>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</si>
  <si>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</si>
  <si>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</si>
  <si>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</si>
  <si>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</si>
  <si>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</si>
  <si>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</si>
  <si>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</si>
  <si>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</si>
  <si>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</si>
  <si>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</si>
  <si>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</si>
  <si>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</si>
  <si>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</si>
  <si>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</si>
  <si>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</si>
  <si>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</si>
  <si>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</si>
  <si>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</si>
  <si>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</si>
  <si>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</si>
  <si>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</si>
  <si>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</si>
  <si>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</si>
  <si>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</si>
  <si>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</si>
  <si>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</si>
  <si>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</si>
  <si>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</si>
  <si>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</si>
  <si>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</si>
  <si>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</si>
  <si>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</si>
  <si>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</si>
  <si>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</si>
  <si>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</si>
  <si>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</si>
  <si>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</si>
  <si>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</si>
  <si>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</si>
  <si>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</si>
  <si>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</si>
  <si>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</si>
  <si>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</si>
  <si>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</si>
  <si>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</si>
  <si>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</si>
  <si>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</si>
  <si>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</si>
  <si>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</si>
  <si>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</si>
  <si>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</si>
  <si>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</si>
  <si>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</si>
  <si>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</si>
  <si>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</si>
  <si>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</si>
  <si>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</si>
  <si>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</si>
  <si>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</si>
  <si>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</si>
  <si>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</si>
  <si>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</si>
  <si>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</si>
  <si>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</si>
  <si>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</si>
  <si>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</si>
  <si>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</si>
  <si>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</si>
  <si>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</si>
  <si>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</si>
  <si>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</si>
  <si>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</si>
  <si>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</si>
  <si>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</si>
  <si>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</si>
  <si>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</si>
  <si>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</si>
  <si>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</si>
  <si>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</si>
  <si>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</si>
  <si>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</si>
  <si>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</si>
  <si>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</si>
  <si>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</si>
  <si>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</si>
  <si>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</si>
  <si>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</si>
  <si>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</si>
  <si>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</si>
  <si>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</si>
  <si>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</si>
  <si>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</si>
  <si>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</si>
  <si>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</si>
  <si>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</si>
  <si>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</si>
  <si>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</si>
  <si>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</si>
  <si>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</si>
  <si>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</si>
  <si>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</si>
  <si>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</si>
  <si>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</si>
  <si>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</si>
  <si>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</si>
  <si>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</si>
  <si>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</si>
  <si>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</si>
  <si>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</si>
  <si>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</si>
  <si>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</si>
  <si>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</si>
  <si>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</si>
  <si>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</si>
  <si>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</si>
  <si>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</si>
  <si>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</si>
  <si>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</si>
  <si>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</si>
  <si>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</si>
  <si>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</si>
  <si>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</si>
  <si>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</si>
  <si>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</si>
  <si>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</si>
  <si>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</si>
  <si>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</si>
  <si>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</si>
  <si>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</si>
  <si>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</si>
  <si>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</si>
  <si>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</si>
  <si>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</si>
  <si>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</si>
  <si>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</si>
  <si>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</si>
  <si>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</si>
  <si>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</si>
  <si>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</si>
  <si>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</si>
  <si>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</si>
  <si>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</si>
  <si>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</si>
  <si>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</si>
  <si>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</si>
  <si>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</si>
  <si>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</si>
  <si>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</si>
  <si>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</si>
  <si>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</si>
  <si>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</si>
  <si>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</si>
  <si>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</si>
  <si>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</si>
  <si>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</si>
  <si>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</si>
  <si>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</si>
  <si>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</si>
  <si>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</si>
  <si>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</si>
  <si>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</si>
  <si>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</si>
  <si>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</si>
  <si>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</si>
  <si>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</si>
  <si>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</si>
  <si>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</si>
  <si>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</si>
  <si>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</si>
  <si>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</si>
  <si>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</si>
  <si>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</si>
  <si>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</si>
  <si>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</si>
  <si>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</si>
  <si>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</si>
  <si>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</si>
  <si>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</si>
  <si>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</si>
  <si>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</si>
  <si>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</si>
  <si>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</si>
  <si>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</si>
  <si>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</si>
  <si>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</si>
  <si>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</si>
  <si>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</si>
  <si>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</si>
  <si>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</si>
  <si>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</si>
  <si>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</si>
  <si>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</si>
  <si>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</si>
  <si>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</si>
  <si>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</si>
  <si>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</si>
  <si>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</si>
  <si>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</si>
  <si>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</si>
  <si>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</si>
  <si>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</si>
  <si>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</si>
  <si>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</si>
  <si>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</si>
  <si>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</si>
  <si>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</si>
  <si>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</si>
  <si>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</si>
  <si>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</si>
  <si>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</si>
  <si>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</si>
  <si>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</si>
  <si>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</si>
  <si>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</si>
  <si>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</si>
  <si>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</si>
  <si>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</si>
  <si>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</si>
  <si>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</si>
  <si>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</si>
  <si>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</si>
  <si>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</si>
  <si>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</si>
  <si>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</si>
  <si>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</si>
  <si>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</si>
  <si>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</si>
  <si>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</si>
  <si>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</si>
  <si>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</si>
  <si>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</si>
  <si>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</si>
  <si>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</si>
  <si>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</si>
  <si>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</si>
  <si>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</si>
  <si>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</si>
  <si>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</si>
  <si>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</si>
  <si>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</si>
  <si>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</si>
  <si>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</si>
  <si>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</si>
  <si>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</si>
  <si>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</si>
  <si>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</si>
  <si>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</si>
  <si>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</si>
  <si>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</si>
  <si>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</si>
  <si>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</si>
  <si>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</si>
  <si>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</si>
  <si>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</si>
  <si>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</si>
  <si>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</si>
  <si>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</si>
  <si>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</si>
  <si>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</si>
  <si>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</si>
  <si>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</si>
  <si>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</si>
  <si>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</si>
  <si>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</si>
  <si>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</si>
  <si>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</si>
  <si>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</si>
  <si>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</si>
  <si>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</si>
  <si>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</si>
  <si>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</si>
  <si>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</si>
  <si>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</si>
  <si>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</si>
  <si>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</si>
  <si>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</si>
  <si>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</si>
  <si>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</si>
  <si>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</si>
  <si>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</si>
  <si>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</si>
  <si>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</si>
  <si>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</si>
  <si>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</si>
  <si>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</si>
  <si>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</si>
  <si>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</si>
  <si>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</si>
  <si>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</si>
  <si>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</si>
  <si>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</si>
  <si>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</si>
  <si>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</si>
  <si>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</si>
  <si>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</si>
  <si>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</si>
  <si>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</si>
  <si>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</si>
  <si>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</si>
  <si>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</si>
  <si>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</si>
  <si>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</si>
  <si>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</si>
  <si>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</si>
  <si>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</si>
  <si>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</si>
  <si>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</si>
  <si>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</si>
  <si>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</si>
  <si>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</si>
  <si>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</si>
  <si>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</si>
  <si>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</si>
  <si>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</si>
  <si>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</si>
  <si>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</si>
  <si>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</si>
  <si>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</si>
  <si>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</si>
  <si>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</si>
  <si>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</si>
  <si>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</si>
  <si>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</si>
  <si>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</si>
  <si>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</si>
  <si>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</si>
  <si>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</si>
  <si>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</si>
  <si>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</si>
  <si>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</si>
  <si>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</si>
  <si>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</si>
  <si>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</si>
  <si>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</si>
  <si>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</si>
  <si>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</si>
  <si>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</si>
  <si>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</si>
  <si>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</si>
  <si>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</si>
  <si>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</si>
  <si>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</si>
  <si>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</si>
  <si>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</si>
  <si>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</si>
  <si>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</si>
  <si>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</si>
  <si>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</si>
  <si>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</si>
  <si>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</si>
  <si>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</si>
  <si>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</si>
  <si>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</si>
  <si>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</si>
  <si>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</si>
  <si>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</si>
  <si>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</si>
  <si>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</si>
  <si>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</si>
  <si>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</si>
  <si>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</si>
  <si>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</si>
  <si>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</si>
  <si>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</si>
  <si>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</si>
  <si>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</si>
  <si>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</si>
  <si>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</si>
  <si>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</si>
  <si>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</si>
  <si>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</si>
  <si>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</si>
  <si>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</si>
  <si>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</si>
  <si>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</si>
  <si>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</si>
  <si>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</si>
  <si>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</si>
  <si>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</si>
  <si>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</si>
  <si>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</si>
  <si>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</si>
  <si>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</si>
  <si>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</si>
  <si>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</si>
  <si>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</si>
  <si>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</si>
  <si>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</si>
  <si>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</si>
  <si>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</si>
  <si>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</si>
  <si>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</si>
  <si>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</si>
  <si>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</si>
  <si>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</si>
  <si>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</si>
  <si>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</si>
  <si>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</si>
  <si>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</si>
  <si>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</si>
  <si>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</si>
  <si>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</si>
  <si>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</si>
  <si>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</si>
  <si>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</si>
  <si>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</si>
  <si>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</si>
  <si>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</si>
  <si>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</si>
  <si>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</si>
  <si>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</si>
  <si>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</si>
  <si>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</si>
  <si>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</si>
  <si>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</si>
  <si>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</si>
  <si>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</si>
  <si>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</si>
  <si>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</si>
  <si>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</si>
  <si>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</si>
  <si>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</si>
  <si>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</si>
  <si>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</si>
  <si>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</si>
  <si>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</si>
  <si>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</si>
  <si>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</si>
  <si>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</si>
  <si>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</si>
  <si>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</si>
  <si>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</si>
  <si>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</si>
  <si>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</si>
  <si>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</si>
  <si>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</si>
  <si>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</si>
  <si>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</si>
  <si>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</si>
  <si>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</si>
  <si>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</si>
  <si>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</si>
  <si>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</si>
  <si>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</si>
  <si>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</si>
  <si>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</si>
  <si>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</si>
  <si>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</si>
  <si>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</si>
  <si>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</si>
  <si>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</si>
  <si>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</si>
  <si>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</si>
  <si>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</si>
  <si>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</si>
  <si>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</si>
  <si>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</si>
  <si>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</si>
  <si>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</si>
  <si>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</si>
  <si>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</si>
  <si>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</si>
  <si>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</si>
  <si>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</si>
  <si>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</si>
  <si>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</si>
  <si>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</si>
  <si>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</si>
  <si>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</si>
  <si>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</si>
  <si>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</si>
  <si>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</si>
  <si>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</si>
  <si>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</si>
  <si>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</si>
  <si>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</si>
  <si>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</si>
  <si>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</si>
  <si>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</si>
  <si>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</si>
  <si>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</si>
  <si>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</si>
  <si>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</si>
  <si>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</si>
  <si>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</si>
  <si>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</si>
  <si>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</si>
  <si>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</si>
  <si>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</si>
  <si>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</si>
  <si>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</si>
  <si>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</si>
  <si>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</si>
  <si>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</si>
  <si>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</si>
  <si>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</si>
  <si>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</si>
  <si>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</si>
  <si>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</si>
  <si>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</si>
  <si>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</si>
  <si>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</si>
  <si>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</si>
  <si>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</si>
  <si>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</si>
  <si>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</si>
  <si>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</si>
  <si>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</si>
  <si>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</si>
  <si>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</si>
  <si>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</si>
  <si>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</si>
  <si>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</si>
  <si>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</si>
  <si>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</si>
  <si>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</si>
  <si>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</si>
  <si>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</si>
  <si>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</si>
  <si>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</si>
  <si>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</si>
  <si>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</si>
  <si>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</si>
  <si>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</si>
  <si>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</si>
  <si>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</si>
  <si>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</si>
  <si>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</si>
  <si>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</si>
  <si>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</si>
  <si>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</si>
  <si>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</si>
  <si>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</si>
  <si>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</si>
  <si>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</si>
  <si>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</si>
  <si>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</si>
  <si>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</si>
  <si>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</si>
  <si>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</si>
  <si>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</si>
  <si>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</si>
  <si>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</si>
  <si>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</si>
  <si>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</si>
  <si>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</si>
  <si>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</si>
  <si>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</si>
  <si>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</si>
  <si>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</si>
  <si>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</si>
  <si>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</si>
  <si>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</si>
  <si>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</si>
  <si>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</si>
  <si>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</si>
  <si>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</si>
  <si>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</si>
  <si>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</si>
  <si>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</si>
  <si>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</si>
  <si>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</si>
  <si>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</si>
  <si>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</si>
  <si>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</si>
  <si>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</si>
  <si>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</si>
  <si>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</si>
  <si>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</si>
  <si>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</si>
  <si>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</si>
  <si>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</si>
  <si>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</si>
  <si>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</si>
  <si>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</si>
  <si>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</si>
  <si>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</si>
  <si>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</si>
  <si>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</si>
  <si>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</si>
  <si>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</si>
  <si>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</si>
  <si>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</si>
  <si>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</si>
  <si>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</si>
  <si>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</si>
  <si>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</si>
  <si>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</si>
  <si>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</si>
  <si>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</si>
  <si>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</si>
  <si>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</si>
  <si>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</si>
  <si>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</si>
  <si>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</si>
  <si>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</si>
  <si>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</si>
  <si>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</si>
  <si>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</si>
  <si>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</si>
  <si>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</si>
  <si>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</si>
  <si>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</si>
  <si>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</si>
  <si>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</si>
  <si>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</si>
  <si>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</si>
  <si>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</si>
  <si>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</si>
  <si>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</si>
  <si>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</si>
  <si>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</si>
  <si>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</si>
  <si>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</si>
  <si>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</si>
  <si>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</si>
  <si>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</si>
  <si>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</si>
  <si>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</si>
  <si>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</si>
  <si>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</si>
  <si>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</si>
  <si>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</si>
  <si>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</si>
  <si>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</si>
  <si>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</si>
  <si>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</si>
  <si>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</si>
  <si>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</si>
  <si>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</si>
  <si>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</si>
  <si>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</si>
  <si>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</si>
  <si>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</si>
  <si>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</si>
  <si>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</si>
  <si>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</si>
  <si>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</si>
  <si>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</si>
  <si>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</si>
  <si>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</si>
  <si>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</si>
  <si>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</si>
  <si>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</si>
  <si>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</si>
  <si>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</si>
  <si>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</si>
  <si>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</si>
  <si>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</si>
  <si>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</si>
  <si>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</si>
  <si>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</si>
  <si>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</si>
  <si>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</si>
  <si>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</si>
  <si>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</si>
  <si>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</si>
  <si>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</si>
  <si>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</si>
  <si>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</si>
  <si>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</si>
  <si>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</si>
  <si>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</si>
  <si>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</si>
  <si>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</si>
  <si>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</si>
  <si>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</si>
  <si>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</si>
  <si>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</si>
  <si>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</si>
  <si>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</si>
  <si>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</si>
  <si>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</si>
  <si>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</si>
  <si>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</si>
  <si>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</si>
  <si>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</si>
  <si>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</si>
  <si>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</si>
  <si>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</si>
  <si>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</si>
  <si>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</si>
  <si>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</si>
  <si>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</si>
  <si>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</si>
  <si>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</si>
  <si>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</si>
  <si>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</si>
  <si>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</si>
  <si>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</si>
  <si>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</si>
  <si>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</si>
  <si>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</si>
  <si>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</si>
  <si>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</si>
  <si>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</si>
  <si>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</si>
  <si>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</si>
  <si>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</si>
  <si>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</si>
  <si>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</si>
  <si>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</si>
  <si>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</si>
  <si>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</si>
  <si>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</si>
  <si>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</si>
  <si>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</si>
  <si>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</si>
  <si>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</si>
  <si>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</si>
  <si>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</si>
  <si>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</si>
  <si>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</si>
  <si>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</si>
  <si>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</si>
  <si>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</si>
  <si>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</si>
  <si>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</si>
  <si>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</si>
  <si>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</si>
  <si>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</si>
  <si>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</si>
  <si>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</si>
  <si>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</si>
  <si>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</si>
  <si>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</si>
  <si>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</si>
  <si>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</si>
  <si>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</si>
  <si>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</si>
  <si>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</si>
  <si>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</si>
  <si>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</si>
  <si>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</si>
  <si>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</si>
  <si>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</si>
  <si>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</si>
  <si>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</si>
  <si>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</si>
  <si>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</si>
  <si>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</si>
  <si>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</si>
  <si>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</si>
  <si>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</si>
  <si>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</si>
  <si>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</si>
  <si>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</si>
  <si>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</si>
  <si>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</si>
  <si>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</si>
  <si>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</si>
  <si>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</si>
  <si>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</si>
  <si>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</si>
  <si>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</si>
  <si>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</si>
  <si>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</si>
  <si>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</si>
  <si>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</si>
  <si>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</si>
  <si>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</si>
  <si>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</si>
  <si>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</si>
  <si>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</si>
  <si>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</si>
  <si>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</si>
  <si>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</si>
  <si>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</si>
  <si>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</si>
  <si>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</si>
  <si>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</si>
  <si>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</si>
  <si>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</si>
  <si>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</si>
  <si>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</si>
  <si>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</si>
  <si>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</si>
  <si>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</si>
  <si>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</si>
  <si>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</si>
  <si>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</si>
  <si>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</si>
  <si>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</si>
  <si>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</si>
  <si>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</si>
  <si>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</si>
  <si>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</si>
  <si>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</si>
  <si>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</si>
  <si>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</si>
  <si>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</si>
  <si>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</si>
  <si>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</si>
  <si>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</si>
  <si>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</si>
  <si>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</si>
  <si>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</si>
  <si>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</si>
  <si>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</si>
  <si>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</si>
  <si>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</si>
  <si>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</si>
  <si>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</si>
  <si>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</si>
  <si>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</si>
  <si>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</si>
  <si>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</si>
  <si>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</si>
  <si>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</si>
  <si>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</si>
  <si>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</si>
  <si>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</si>
  <si>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</si>
  <si>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</si>
  <si>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</si>
  <si>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</si>
  <si>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</si>
  <si>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</si>
  <si>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</si>
  <si>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</si>
  <si>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</si>
  <si>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</si>
  <si>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</si>
  <si>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</si>
  <si>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</si>
  <si>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</si>
  <si>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</si>
  <si>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</si>
  <si>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</si>
  <si>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</si>
  <si>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</si>
  <si>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</si>
  <si>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</si>
  <si>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</si>
  <si>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</si>
  <si>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</si>
  <si>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</si>
  <si>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</si>
  <si>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</si>
  <si>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</si>
  <si>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</si>
  <si>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</si>
  <si>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</si>
  <si>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</si>
  <si>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</si>
  <si>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</si>
  <si>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</si>
  <si>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</si>
  <si>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</si>
  <si>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</si>
  <si>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</si>
  <si>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</si>
  <si>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</si>
  <si>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</si>
  <si>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</si>
  <si>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</si>
  <si>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</si>
  <si>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</si>
  <si>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</si>
  <si>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</si>
  <si>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</si>
  <si>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</si>
  <si>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</si>
  <si>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</si>
  <si>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</si>
  <si>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</si>
  <si>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</si>
  <si>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</si>
  <si>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</si>
  <si>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</si>
  <si>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</si>
  <si>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</si>
  <si>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</si>
  <si>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</si>
  <si>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</si>
  <si>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</si>
  <si>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</si>
  <si>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</si>
  <si>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</si>
  <si>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</si>
  <si>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</si>
  <si>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</si>
  <si>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</si>
  <si>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</si>
  <si>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</si>
  <si>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</si>
  <si>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</si>
  <si>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</si>
  <si>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</si>
  <si>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</si>
  <si>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</si>
  <si>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</si>
  <si>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</si>
  <si>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</si>
  <si>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</si>
  <si>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</si>
  <si>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</si>
  <si>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</si>
  <si>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</si>
  <si>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</si>
  <si>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</si>
  <si>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</si>
  <si>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</si>
  <si>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</si>
  <si>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</si>
  <si>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</si>
  <si>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</si>
  <si>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</si>
  <si>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</si>
  <si>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</si>
  <si>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</si>
  <si>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</si>
  <si>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</si>
  <si>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</si>
  <si>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</si>
  <si>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</si>
  <si>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</si>
  <si>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</si>
  <si>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</si>
  <si>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</si>
  <si>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</si>
  <si>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</si>
  <si>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</si>
  <si>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</si>
  <si>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</si>
  <si>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</si>
  <si>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</si>
  <si>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</si>
  <si>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</si>
  <si>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</si>
  <si>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</si>
  <si>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</si>
  <si>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</si>
  <si>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</si>
  <si>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</si>
  <si>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</si>
  <si>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</si>
  <si>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</si>
  <si>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</si>
  <si>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</si>
  <si>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</si>
  <si>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</si>
  <si>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</si>
  <si>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</si>
  <si>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</si>
  <si>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</si>
  <si>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</si>
  <si>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</si>
  <si>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</si>
  <si>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</si>
  <si>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</si>
  <si>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</si>
  <si>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</si>
  <si>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</si>
  <si>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</si>
  <si>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</si>
  <si>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</si>
  <si>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</si>
  <si>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</si>
  <si>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</si>
  <si>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</si>
  <si>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</si>
  <si>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</si>
  <si>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</si>
  <si>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</si>
  <si>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</si>
  <si>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</si>
  <si>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</si>
  <si>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</si>
  <si>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</si>
  <si>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</si>
  <si>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</si>
  <si>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</si>
  <si>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</si>
  <si>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</si>
  <si>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</si>
  <si>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</si>
  <si>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</si>
  <si>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</si>
  <si>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</si>
  <si>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</si>
  <si>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</si>
  <si>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</si>
  <si>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</si>
  <si>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</si>
  <si>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</si>
  <si>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</si>
  <si>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</si>
  <si>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</si>
  <si>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</si>
  <si>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</si>
  <si>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</si>
  <si>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</si>
  <si>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</si>
  <si>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</si>
  <si>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</si>
  <si>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</si>
  <si>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</si>
  <si>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</si>
  <si>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</si>
  <si>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</si>
  <si>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</si>
  <si>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</si>
  <si>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</si>
  <si>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</si>
  <si>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</si>
  <si>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</si>
  <si>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</si>
  <si>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</si>
  <si>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</si>
  <si>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</si>
  <si>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</si>
  <si>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</si>
  <si>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</si>
  <si>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</si>
  <si>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</si>
  <si>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</si>
  <si>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</si>
  <si>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</si>
  <si>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</si>
  <si>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</si>
  <si>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</si>
  <si>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</si>
  <si>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</si>
  <si>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</si>
  <si>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</si>
  <si>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</si>
  <si>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</si>
  <si>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</si>
  <si>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</si>
  <si>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</si>
  <si>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</si>
  <si>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</si>
  <si>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</si>
  <si>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</si>
  <si>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</si>
  <si>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</si>
  <si>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</si>
  <si>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</si>
  <si>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</si>
  <si>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</si>
  <si>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</si>
  <si>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</si>
  <si>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</si>
  <si>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</si>
  <si>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</si>
  <si>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</si>
  <si>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</si>
  <si>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</si>
  <si>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</si>
  <si>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</si>
  <si>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</si>
  <si>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</si>
  <si>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</si>
  <si>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</si>
  <si>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</si>
  <si>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</si>
  <si>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</si>
  <si>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</si>
  <si>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</si>
  <si>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</si>
  <si>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</si>
  <si>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</si>
  <si>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</si>
  <si>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</si>
  <si>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</si>
  <si>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</si>
  <si>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</si>
  <si>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</si>
  <si>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</si>
  <si>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</si>
  <si>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</si>
  <si>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</si>
  <si>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</si>
  <si>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</si>
  <si>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</si>
  <si>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</si>
  <si>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</si>
  <si>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</si>
  <si>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</si>
  <si>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</si>
  <si>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</si>
  <si>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</si>
  <si>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</si>
  <si>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</si>
  <si>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</si>
  <si>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</si>
  <si>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</si>
  <si>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</si>
  <si>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</si>
  <si>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</si>
  <si>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</si>
  <si>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</si>
  <si>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</si>
  <si>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</si>
  <si>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</si>
  <si>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</si>
  <si>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</si>
  <si>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</si>
  <si>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</si>
  <si>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</si>
  <si>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</si>
  <si>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</si>
  <si>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</si>
  <si>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</si>
  <si>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</si>
  <si>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</si>
  <si>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</si>
  <si>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</si>
  <si>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</si>
  <si>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</si>
  <si>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</si>
  <si>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</si>
  <si>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</si>
  <si>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</si>
  <si>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</si>
  <si>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</si>
  <si>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</si>
  <si>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</si>
  <si>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</si>
  <si>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</si>
  <si>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</si>
  <si>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</si>
  <si>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</si>
  <si>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</si>
  <si>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</si>
  <si>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</si>
  <si>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</si>
  <si>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</si>
  <si>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</si>
  <si>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</si>
  <si>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</si>
  <si>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</si>
  <si>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</si>
  <si>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</si>
  <si>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</si>
  <si>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</si>
  <si>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</si>
  <si>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</si>
  <si>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</si>
  <si>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</si>
  <si>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</si>
  <si>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</si>
  <si>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</si>
  <si>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</si>
  <si>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</si>
  <si>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</si>
  <si>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</si>
  <si>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</si>
  <si>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</si>
  <si>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</si>
  <si>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</si>
  <si>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</si>
  <si>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</si>
  <si>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</si>
  <si>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</si>
  <si>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</si>
  <si>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</si>
  <si>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</si>
  <si>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</si>
  <si>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</si>
  <si>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</si>
  <si>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</si>
  <si>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</si>
  <si>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</si>
  <si>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</si>
  <si>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</si>
  <si>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</si>
  <si>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</si>
  <si>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</si>
  <si>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</si>
  <si>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</si>
  <si>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</si>
  <si>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</si>
  <si>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</si>
  <si>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</si>
  <si>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</si>
  <si>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</si>
  <si>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</si>
  <si>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</si>
  <si>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</si>
  <si>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</si>
  <si>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</si>
  <si>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</si>
  <si>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</si>
  <si>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</si>
  <si>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</si>
  <si>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</si>
  <si>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</si>
  <si>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</si>
  <si>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</si>
  <si>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</si>
  <si>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</si>
  <si>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</si>
  <si>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</si>
  <si>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</si>
  <si>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</si>
  <si>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</si>
  <si>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</si>
  <si>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</si>
  <si>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</si>
  <si>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</si>
  <si>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</si>
  <si>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</si>
  <si>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</si>
  <si>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</si>
  <si>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</si>
  <si>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</si>
  <si>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</si>
  <si>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</si>
  <si>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</si>
  <si>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</si>
  <si>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</si>
  <si>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</si>
  <si>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</si>
  <si>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</si>
  <si>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</si>
  <si>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</si>
  <si>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</si>
  <si>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</si>
  <si>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</si>
  <si>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</si>
  <si>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</si>
  <si>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</si>
  <si>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</si>
  <si>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</si>
  <si>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</si>
  <si>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</si>
  <si>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</si>
  <si>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</si>
  <si>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</si>
  <si>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</si>
  <si>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</si>
  <si>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</si>
  <si>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</si>
  <si>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</si>
  <si>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</si>
  <si>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</si>
  <si>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</si>
  <si>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</si>
  <si>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</si>
  <si>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</si>
  <si>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</si>
  <si>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</si>
  <si>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</si>
  <si>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</si>
  <si>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</si>
  <si>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</si>
  <si>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</si>
  <si>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</si>
  <si>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</si>
  <si>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</si>
  <si>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</si>
  <si>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</si>
  <si>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</si>
  <si>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</si>
  <si>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</si>
  <si>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</si>
  <si>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</si>
  <si>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</si>
  <si>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</si>
  <si>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</si>
  <si>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</si>
  <si>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</si>
  <si>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</si>
  <si>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</si>
  <si>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</si>
  <si>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</si>
  <si>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</si>
  <si>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</si>
  <si>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</si>
  <si>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</si>
  <si>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</si>
  <si>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</si>
  <si>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</si>
  <si>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</si>
  <si>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</si>
  <si>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</si>
  <si>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</si>
  <si>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</si>
  <si>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</si>
  <si>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</si>
  <si>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</si>
  <si>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</si>
  <si>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</si>
  <si>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</si>
  <si>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</si>
  <si>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</si>
  <si>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</si>
  <si>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</si>
  <si>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</si>
  <si>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</si>
  <si>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</si>
  <si>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</si>
  <si>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</si>
  <si>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</si>
  <si>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</si>
  <si>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</si>
  <si>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</si>
  <si>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</si>
  <si>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</si>
  <si>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</si>
  <si>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</si>
  <si>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</si>
  <si>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</si>
  <si>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</si>
  <si>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</si>
  <si>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</si>
  <si>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</si>
  <si>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</si>
  <si>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</si>
  <si>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</si>
  <si>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</si>
  <si>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</si>
  <si>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</si>
  <si>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</si>
  <si>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</si>
  <si>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</si>
  <si>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</si>
  <si>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</si>
  <si>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</si>
  <si>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</si>
  <si>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</si>
  <si>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</si>
  <si>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</si>
  <si>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</si>
  <si>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</si>
  <si>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</si>
  <si>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</si>
  <si>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</si>
  <si>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</si>
  <si>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</si>
  <si>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</si>
  <si>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</si>
  <si>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</si>
  <si>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</si>
  <si>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</si>
  <si>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</si>
  <si>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</si>
  <si>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</si>
  <si>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</si>
  <si>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</si>
  <si>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</si>
  <si>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</si>
  <si>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</si>
  <si>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</si>
  <si>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</si>
  <si>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</si>
  <si>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</si>
  <si>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</si>
  <si>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</si>
  <si>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</si>
  <si>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</si>
  <si>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</si>
  <si>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</si>
  <si>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</si>
  <si>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</si>
  <si>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</si>
  <si>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</si>
  <si>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</si>
  <si>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</si>
  <si>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</si>
  <si>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</si>
  <si>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</si>
  <si>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</si>
  <si>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</si>
  <si>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</si>
  <si>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</si>
  <si>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</si>
  <si>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</si>
  <si>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</si>
  <si>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</si>
  <si>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</si>
  <si>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</si>
  <si>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</si>
  <si>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</si>
  <si>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</si>
  <si>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</si>
  <si>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</si>
  <si>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</si>
  <si>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</si>
  <si>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</si>
  <si>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</si>
  <si>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</si>
  <si>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</si>
  <si>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</si>
  <si>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</si>
  <si>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</si>
  <si>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</si>
  <si>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</si>
  <si>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</si>
  <si>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</si>
  <si>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</si>
  <si>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</si>
  <si>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</si>
  <si>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</si>
  <si>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</si>
  <si>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</si>
  <si>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</si>
  <si>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</si>
  <si>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</si>
  <si>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</si>
  <si>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</si>
  <si>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</si>
  <si>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</si>
  <si>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</si>
  <si>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</si>
  <si>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</si>
  <si>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</si>
  <si>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</si>
  <si>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</si>
  <si>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</si>
  <si>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</si>
  <si>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</si>
  <si>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</si>
  <si>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</si>
  <si>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</si>
  <si>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</si>
  <si>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</si>
  <si>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</si>
  <si>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</si>
  <si>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</si>
  <si>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</si>
  <si>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</si>
  <si>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</si>
  <si>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</si>
  <si>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</si>
  <si>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</si>
  <si>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</si>
  <si>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</si>
  <si>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</si>
  <si>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</si>
  <si>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</si>
  <si>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</si>
  <si>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</si>
  <si>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</si>
  <si>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</si>
  <si>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</si>
  <si>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</si>
  <si>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</si>
  <si>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</si>
  <si>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</si>
  <si>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</si>
  <si>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</si>
  <si>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</si>
  <si>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</si>
  <si>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</si>
  <si>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</si>
  <si>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</si>
  <si>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</si>
  <si>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</si>
  <si>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</si>
  <si>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</si>
  <si>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</si>
  <si>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</si>
  <si>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</si>
  <si>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</si>
  <si>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</si>
  <si>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</si>
  <si>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</si>
  <si>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</si>
  <si>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</si>
  <si>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</si>
  <si>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</si>
  <si>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</si>
  <si>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</si>
  <si>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</si>
  <si>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</si>
  <si>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</si>
  <si>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</si>
  <si>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</si>
  <si>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</si>
  <si>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</si>
  <si>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</si>
  <si>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</si>
  <si>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</si>
  <si>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</si>
  <si>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</si>
  <si>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</si>
  <si>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</si>
  <si>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</si>
  <si>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</si>
  <si>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</si>
  <si>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</si>
  <si>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</si>
  <si>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</si>
  <si>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</si>
  <si>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</si>
  <si>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</si>
  <si>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</si>
  <si>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</si>
  <si>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</si>
  <si>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</si>
  <si>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</si>
  <si>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</si>
  <si>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</si>
  <si>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</si>
  <si>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</si>
  <si>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</si>
  <si>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</si>
  <si>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</si>
  <si>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</si>
  <si>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</si>
  <si>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</si>
  <si>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</si>
  <si>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</si>
  <si>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</si>
  <si>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</si>
  <si>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</si>
  <si>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</si>
  <si>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</si>
  <si>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</si>
  <si>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</si>
  <si>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</si>
  <si>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</si>
  <si>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</si>
  <si>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</si>
  <si>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</si>
  <si>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</si>
  <si>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</si>
  <si>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</si>
  <si>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</si>
  <si>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</si>
  <si>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</si>
  <si>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</si>
  <si>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</si>
  <si>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</si>
  <si>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</si>
  <si>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</si>
  <si>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</si>
  <si>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</si>
  <si>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</si>
  <si>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</si>
  <si>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</si>
  <si>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</si>
  <si>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</si>
  <si>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</si>
  <si>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</si>
  <si>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</si>
  <si>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</si>
  <si>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</si>
  <si>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</si>
  <si>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</si>
  <si>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</si>
  <si>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</si>
  <si>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</si>
  <si>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</si>
  <si>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</si>
  <si>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</si>
  <si>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</si>
  <si>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</si>
  <si>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</si>
  <si>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</si>
  <si>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</si>
  <si>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</si>
  <si>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</si>
  <si>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</si>
  <si>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</si>
  <si>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</si>
  <si>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</si>
  <si>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</si>
  <si>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</si>
  <si>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</si>
  <si>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</si>
  <si>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</si>
  <si>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</si>
  <si>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</si>
  <si>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</si>
  <si>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</si>
  <si>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</si>
  <si>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</si>
  <si>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</si>
  <si>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</si>
  <si>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</si>
  <si>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</si>
  <si>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</si>
  <si>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</si>
  <si>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</si>
  <si>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</si>
  <si>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</si>
  <si>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</si>
  <si>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</si>
  <si>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</si>
  <si>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</si>
  <si>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</si>
  <si>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</si>
  <si>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</si>
  <si>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</si>
  <si>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</si>
  <si>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</si>
  <si>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</si>
  <si>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</si>
  <si>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</si>
  <si>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</si>
  <si>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</si>
  <si>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</si>
  <si>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</si>
  <si>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</si>
  <si>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</si>
  <si>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</si>
  <si>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</si>
  <si>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</si>
  <si>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</si>
  <si>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</si>
  <si>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</si>
  <si>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</si>
  <si>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</si>
  <si>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</si>
  <si>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</si>
  <si>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</si>
  <si>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</si>
  <si>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</si>
  <si>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</si>
  <si>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</si>
  <si>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</si>
  <si>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</si>
  <si>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</si>
  <si>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</si>
  <si>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</si>
  <si>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</si>
  <si>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</si>
  <si>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</si>
  <si>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</si>
  <si>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</si>
  <si>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</si>
  <si>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</si>
  <si>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</si>
  <si>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</si>
  <si>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</si>
  <si>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</si>
  <si>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</si>
  <si>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</si>
  <si>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</si>
  <si>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</si>
  <si>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</si>
  <si>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</si>
  <si>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</si>
  <si>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</si>
  <si>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</si>
  <si>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</si>
  <si>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</si>
  <si>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</si>
  <si>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</si>
  <si>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</si>
  <si>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</si>
  <si>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</si>
  <si>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</si>
  <si>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</si>
  <si>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</si>
  <si>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</si>
  <si>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</si>
  <si>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</si>
  <si>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</si>
  <si>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</si>
  <si>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</si>
  <si>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</si>
  <si>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</si>
  <si>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</si>
  <si>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</si>
  <si>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</si>
  <si>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</si>
  <si>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</si>
  <si>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</si>
  <si>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</si>
  <si>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</si>
  <si>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</si>
  <si>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</si>
  <si>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</si>
  <si>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</si>
  <si>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</si>
  <si>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</si>
  <si>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</si>
  <si>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</si>
  <si>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</si>
  <si>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</si>
  <si>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</si>
  <si>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</si>
  <si>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</si>
  <si>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</si>
  <si>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</si>
  <si>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</si>
  <si>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</si>
  <si>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</si>
  <si>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</si>
  <si>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</si>
  <si>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</si>
  <si>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</si>
  <si>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</si>
  <si>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</si>
  <si>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</si>
  <si>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</si>
  <si>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</si>
  <si>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</si>
  <si>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</si>
  <si>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</si>
  <si>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</si>
  <si>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</si>
  <si>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</si>
  <si>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</si>
  <si>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</si>
  <si>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</si>
  <si>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</si>
  <si>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</si>
  <si>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</si>
  <si>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</si>
  <si>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</si>
  <si>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</si>
  <si>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</si>
  <si>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</si>
  <si>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</si>
  <si>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</si>
  <si>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</si>
  <si>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</si>
  <si>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</si>
  <si>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</si>
  <si>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</si>
  <si>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</si>
  <si>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</si>
  <si>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</si>
  <si>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</si>
  <si>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</si>
  <si>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</si>
  <si>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</si>
  <si>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</si>
  <si>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</si>
  <si>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</si>
  <si>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</si>
  <si>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</si>
  <si>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</si>
  <si>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</si>
  <si>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</si>
  <si>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</si>
  <si>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</si>
  <si>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</si>
  <si>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</si>
  <si>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</si>
  <si>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</si>
  <si>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</si>
  <si>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</si>
  <si>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</si>
  <si>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</si>
  <si>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</si>
  <si>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</si>
  <si>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</si>
  <si>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</si>
  <si>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</si>
  <si>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</si>
  <si>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</si>
  <si>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</si>
  <si>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</si>
  <si>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</si>
  <si>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</si>
  <si>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</si>
  <si>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</si>
  <si>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</si>
  <si>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</si>
  <si>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</si>
  <si>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</si>
  <si>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</si>
  <si>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</si>
  <si>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</si>
  <si>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</si>
  <si>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</si>
  <si>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</si>
  <si>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</si>
  <si>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</si>
  <si>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</si>
  <si>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</si>
  <si>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</si>
  <si>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</si>
  <si>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</si>
  <si>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</si>
  <si>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</si>
  <si>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</si>
  <si>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</si>
  <si>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</si>
  <si>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</si>
  <si>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</si>
  <si>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</si>
  <si>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</si>
  <si>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</si>
  <si>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</si>
  <si>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</si>
  <si>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</si>
  <si>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</si>
  <si>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</si>
  <si>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</si>
  <si>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</si>
  <si>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</si>
  <si>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</si>
  <si>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</si>
  <si>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</si>
  <si>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</si>
  <si>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</si>
  <si>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</si>
  <si>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</si>
  <si>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</si>
  <si>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</si>
  <si>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</si>
  <si>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</si>
  <si>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</si>
  <si>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</si>
  <si>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</si>
  <si>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</si>
  <si>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</si>
  <si>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</si>
  <si>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</si>
  <si>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</si>
  <si>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</si>
  <si>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</si>
  <si>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</si>
  <si>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</si>
  <si>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</si>
  <si>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</si>
  <si>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</si>
  <si>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</si>
  <si>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</si>
  <si>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</si>
  <si>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</si>
  <si>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</si>
  <si>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</si>
  <si>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</si>
  <si>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</si>
  <si>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</si>
  <si>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</si>
  <si>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</si>
  <si>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</si>
  <si>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</si>
  <si>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</si>
  <si>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</si>
  <si>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</si>
  <si>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</si>
  <si>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</si>
  <si>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</si>
  <si>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</si>
  <si>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</si>
  <si>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</si>
  <si>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</si>
  <si>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</si>
  <si>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</si>
  <si>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</si>
  <si>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</si>
  <si>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</si>
  <si>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</si>
  <si>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</si>
  <si>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</si>
  <si>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</si>
  <si>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</si>
  <si>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</si>
  <si>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</si>
  <si>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</si>
  <si>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</si>
  <si>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</si>
  <si>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</si>
  <si>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</si>
  <si>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</si>
  <si>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</si>
  <si>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</si>
  <si>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</si>
  <si>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</si>
  <si>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</si>
  <si>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</si>
  <si>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</si>
  <si>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</si>
  <si>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</si>
  <si>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</si>
  <si>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</si>
  <si>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</si>
  <si>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</si>
  <si>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</si>
  <si>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</si>
  <si>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</si>
  <si>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</si>
  <si>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</si>
  <si>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</si>
  <si>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</si>
  <si>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</si>
  <si>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</si>
  <si>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</si>
  <si>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</si>
  <si>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</si>
  <si>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</si>
  <si>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</si>
  <si>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</si>
  <si>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</si>
  <si>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</si>
  <si>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</si>
  <si>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</si>
  <si>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</si>
  <si>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</si>
  <si>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</si>
  <si>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</si>
  <si>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</si>
  <si>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</si>
  <si>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</si>
  <si>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</si>
  <si>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</si>
  <si>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</si>
  <si>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</si>
  <si>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</si>
  <si>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</si>
  <si>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</si>
  <si>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</si>
  <si>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</si>
  <si>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</si>
  <si>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</si>
  <si>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</si>
  <si>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</si>
  <si>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</si>
  <si>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</si>
  <si>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</si>
  <si>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</si>
  <si>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</si>
  <si>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</si>
  <si>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</si>
  <si>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</si>
  <si>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</si>
  <si>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</si>
  <si>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</si>
  <si>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</si>
  <si>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</si>
  <si>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</si>
  <si>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</si>
  <si>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</si>
  <si>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</si>
  <si>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</si>
  <si>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</si>
  <si>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</si>
  <si>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</si>
  <si>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</si>
  <si>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</si>
  <si>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</si>
  <si>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</si>
  <si>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</si>
  <si>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</si>
  <si>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</si>
  <si>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</si>
  <si>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</si>
  <si>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</si>
  <si>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</si>
  <si>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</si>
  <si>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</si>
  <si>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</si>
  <si>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</si>
  <si>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</si>
  <si>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</si>
  <si>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</si>
  <si>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</si>
  <si>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</si>
  <si>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</si>
  <si>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</si>
  <si>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</si>
  <si>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</si>
  <si>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</si>
  <si>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</si>
  <si>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</si>
  <si>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</si>
  <si>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</si>
  <si>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</si>
  <si>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</si>
  <si>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</si>
  <si>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</si>
  <si>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</si>
  <si>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</si>
  <si>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</si>
  <si>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</si>
  <si>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</si>
  <si>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</si>
  <si>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</si>
  <si>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</si>
  <si>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</si>
  <si>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</si>
  <si>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</si>
  <si>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</si>
  <si>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</si>
  <si>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</si>
  <si>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</si>
  <si>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</si>
  <si>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</si>
  <si>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</si>
  <si>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</si>
  <si>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</si>
  <si>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</si>
  <si>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</si>
  <si>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</si>
  <si>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</si>
  <si>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</si>
  <si>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</si>
  <si>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</si>
  <si>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</si>
  <si>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</si>
  <si>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</si>
  <si>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</si>
  <si>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</si>
  <si>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</si>
  <si>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</si>
  <si>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</si>
  <si>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</si>
  <si>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</si>
  <si>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</si>
  <si>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</si>
  <si>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</si>
  <si>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</si>
  <si>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</si>
  <si>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</si>
  <si>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</si>
  <si>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</si>
  <si>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</si>
  <si>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</si>
  <si>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</si>
  <si>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</si>
  <si>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</si>
  <si>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</si>
  <si>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</si>
  <si>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</si>
  <si>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</si>
  <si>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</si>
  <si>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</si>
  <si>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</si>
  <si>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</si>
  <si>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</si>
  <si>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</si>
  <si>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</si>
  <si>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</si>
  <si>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</si>
  <si>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</si>
  <si>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</si>
  <si>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</si>
  <si>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</si>
  <si>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</si>
  <si>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</si>
  <si>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</si>
  <si>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</si>
  <si>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</si>
  <si>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</si>
  <si>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</si>
  <si>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</si>
  <si>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</si>
  <si>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</si>
  <si>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</si>
  <si>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</si>
  <si>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</si>
  <si>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</si>
  <si>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</si>
  <si>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</si>
  <si>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</si>
  <si>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</si>
  <si>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</si>
  <si>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</si>
  <si>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</si>
  <si>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</si>
  <si>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</si>
  <si>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</si>
  <si>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</si>
  <si>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</si>
  <si>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</si>
  <si>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</si>
  <si>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</si>
  <si>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</si>
  <si>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</si>
  <si>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</si>
  <si>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</si>
  <si>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</si>
  <si>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</si>
  <si>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</si>
  <si>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</si>
  <si>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</si>
  <si>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</si>
  <si>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</si>
  <si>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</si>
  <si>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</si>
  <si>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</si>
  <si>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</si>
  <si>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</si>
  <si>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</si>
  <si>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</si>
  <si>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</si>
  <si>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</si>
  <si>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</si>
  <si>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</si>
  <si>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</si>
  <si>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</si>
  <si>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</si>
  <si>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</si>
  <si>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</si>
  <si>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</si>
  <si>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</si>
  <si>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</si>
  <si>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</si>
  <si>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</si>
  <si>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</si>
  <si>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</si>
  <si>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</si>
  <si>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</si>
  <si>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</si>
  <si>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</si>
  <si>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</si>
  <si>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</si>
  <si>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</si>
  <si>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</si>
  <si>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</si>
  <si>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</si>
  <si>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</si>
  <si>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</si>
  <si>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</si>
  <si>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</si>
  <si>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</si>
  <si>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</si>
  <si>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</si>
  <si>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</si>
  <si>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</si>
  <si>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</si>
  <si>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</si>
  <si>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</si>
  <si>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</si>
  <si>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</si>
  <si>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</si>
  <si>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</si>
  <si>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</si>
  <si>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</si>
  <si>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</si>
  <si>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</si>
  <si>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</si>
  <si>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</si>
  <si>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</si>
  <si>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</si>
  <si>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</si>
  <si>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</si>
  <si>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</si>
  <si>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</si>
  <si>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</si>
  <si>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</si>
  <si>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</si>
  <si>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</si>
  <si>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</si>
  <si>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</si>
  <si>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</si>
  <si>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</si>
  <si>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</si>
  <si>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</si>
  <si>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</si>
  <si>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</si>
  <si>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</si>
  <si>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</si>
  <si>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</si>
  <si>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</si>
  <si>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</si>
  <si>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</si>
  <si>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</si>
  <si>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</si>
  <si>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</si>
  <si>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</si>
  <si>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</si>
  <si>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</si>
  <si>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</si>
  <si>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</si>
  <si>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</si>
  <si>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</si>
  <si>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</si>
  <si>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</si>
  <si>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</si>
  <si>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</si>
  <si>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</si>
  <si>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</si>
  <si>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</si>
  <si>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</si>
  <si>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</si>
  <si>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</si>
  <si>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</si>
  <si>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</si>
  <si>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</si>
  <si>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</si>
  <si>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</si>
  <si>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</si>
  <si>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</si>
  <si>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</si>
  <si>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</si>
  <si>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</si>
  <si>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</si>
  <si>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</si>
  <si>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</si>
  <si>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</si>
  <si>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</si>
  <si>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</si>
  <si>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</si>
  <si>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</si>
  <si>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</si>
  <si>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</si>
  <si>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</si>
  <si>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</si>
  <si>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</si>
  <si>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</si>
  <si>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</si>
  <si>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</si>
  <si>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</si>
  <si>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</si>
  <si>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</si>
  <si>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</si>
  <si>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</si>
  <si>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</si>
  <si>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</si>
  <si>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</si>
  <si>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</si>
  <si>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</si>
  <si>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</si>
  <si>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</si>
  <si>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</si>
  <si>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</si>
  <si>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</si>
  <si>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</si>
  <si>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</si>
  <si>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</si>
  <si>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</si>
  <si>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</si>
  <si>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</si>
  <si>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</si>
  <si>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</si>
  <si>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</si>
  <si>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</si>
  <si>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</si>
  <si>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</si>
  <si>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</si>
  <si>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</si>
  <si>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</si>
  <si>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</si>
  <si>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</si>
  <si>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</si>
  <si>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</si>
  <si>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</si>
  <si>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</si>
  <si>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</si>
  <si>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</si>
  <si>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</si>
  <si>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</si>
  <si>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</si>
  <si>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</si>
  <si>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</si>
  <si>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</si>
  <si>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</si>
  <si>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</si>
  <si>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</si>
  <si>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</si>
  <si>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</si>
  <si>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</si>
  <si>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</si>
  <si>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</si>
  <si>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</si>
  <si>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</si>
  <si>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</si>
  <si>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</si>
  <si>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</si>
  <si>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</si>
  <si>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</si>
  <si>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</si>
  <si>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</si>
  <si>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</si>
  <si>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</si>
  <si>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</si>
  <si>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</si>
  <si>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</si>
  <si>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</si>
  <si>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</si>
  <si>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</si>
  <si>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</si>
  <si>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</si>
  <si>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</si>
  <si>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</si>
  <si>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</si>
  <si>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</si>
  <si>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</si>
  <si>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</si>
  <si>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</si>
  <si>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</si>
  <si>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</si>
  <si>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</si>
  <si>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</si>
  <si>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</si>
  <si>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</si>
  <si>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</si>
  <si>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</si>
  <si>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</si>
  <si>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</si>
  <si>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</si>
  <si>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</si>
  <si>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</si>
  <si>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</si>
  <si>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</si>
  <si>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</si>
  <si>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</si>
  <si>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</si>
  <si>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</si>
  <si>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</si>
  <si>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</si>
  <si>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</si>
  <si>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</si>
  <si>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</si>
  <si>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</si>
  <si>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</si>
  <si>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</si>
  <si>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</si>
  <si>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</si>
  <si>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</si>
  <si>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</si>
  <si>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</si>
  <si>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</si>
  <si>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</si>
  <si>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</si>
  <si>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</si>
  <si>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</si>
  <si>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</si>
  <si>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</si>
  <si>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</si>
  <si>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</si>
  <si>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</si>
  <si>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</si>
  <si>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</si>
  <si>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</si>
  <si>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</si>
  <si>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</si>
  <si>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</si>
  <si>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</si>
  <si>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</si>
  <si>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</si>
  <si>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</si>
  <si>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</si>
  <si>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</si>
  <si>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</si>
  <si>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</si>
  <si>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</si>
  <si>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</si>
  <si>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</si>
  <si>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</si>
  <si>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</si>
  <si>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</si>
  <si>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</si>
  <si>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</si>
  <si>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</si>
  <si>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</si>
  <si>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</si>
  <si>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</si>
  <si>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</si>
  <si>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</si>
  <si>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</si>
  <si>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</si>
  <si>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</si>
  <si>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</si>
  <si>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</si>
  <si>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</si>
  <si>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</si>
  <si>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</si>
  <si>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</si>
  <si>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</si>
  <si>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</si>
  <si>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</si>
  <si>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</si>
  <si>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</si>
  <si>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</si>
  <si>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</si>
  <si>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</si>
  <si>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</si>
  <si>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</si>
  <si>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</si>
  <si>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</si>
  <si>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</si>
  <si>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</si>
  <si>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</si>
  <si>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</si>
  <si>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</si>
  <si>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</si>
  <si>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</si>
  <si>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</si>
  <si>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</si>
  <si>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</si>
  <si>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</si>
  <si>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</si>
  <si>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</si>
  <si>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</si>
  <si>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</si>
  <si>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</si>
  <si>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</si>
  <si>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</si>
  <si>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</si>
  <si>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</si>
  <si>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</si>
  <si>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</si>
  <si>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</si>
  <si>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</si>
  <si>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</si>
  <si>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</si>
  <si>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</si>
  <si>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</si>
  <si>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</si>
  <si>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</si>
  <si>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</si>
  <si>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</si>
  <si>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</si>
  <si>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</si>
  <si>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</si>
  <si>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</si>
  <si>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</si>
  <si>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</si>
  <si>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</si>
  <si>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</si>
  <si>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</si>
  <si>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</si>
  <si>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</si>
  <si>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</si>
  <si>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</si>
  <si>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</si>
  <si>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</si>
  <si>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</si>
  <si>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</si>
  <si>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</si>
  <si>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</si>
  <si>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</si>
  <si>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</si>
  <si>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</si>
  <si>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</si>
  <si>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</si>
  <si>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</si>
  <si>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</si>
  <si>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</si>
  <si>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</si>
  <si>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</si>
  <si>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</si>
  <si>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</si>
  <si>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</si>
  <si>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</si>
  <si>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</si>
  <si>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</si>
  <si>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</si>
  <si>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</si>
  <si>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</si>
  <si>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</si>
  <si>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</si>
  <si>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</si>
  <si>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</si>
  <si>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</si>
  <si>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</si>
  <si>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</si>
  <si>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</si>
  <si>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</si>
  <si>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</si>
  <si>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</si>
  <si>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</si>
  <si>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</si>
  <si>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</si>
  <si>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</si>
  <si>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</si>
  <si>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</si>
  <si>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</si>
  <si>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</si>
  <si>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</si>
  <si>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</si>
  <si>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</si>
  <si>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</si>
  <si>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</si>
  <si>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</si>
  <si>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</si>
  <si>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</si>
  <si>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</si>
  <si>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</si>
  <si>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</si>
  <si>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</si>
  <si>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</si>
  <si>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</si>
  <si>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</si>
  <si>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</si>
  <si>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</si>
  <si>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</si>
  <si>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</si>
  <si>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</si>
  <si>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</si>
  <si>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</si>
  <si>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</si>
  <si>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</si>
  <si>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</si>
  <si>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</si>
  <si>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</si>
  <si>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</si>
  <si>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</si>
  <si>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</si>
  <si>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</si>
  <si>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</si>
  <si>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</si>
  <si>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</si>
  <si>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</si>
  <si>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</si>
  <si>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</si>
  <si>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</si>
  <si>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</si>
  <si>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</si>
  <si>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</si>
  <si>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</si>
  <si>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</si>
  <si>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</si>
  <si>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</si>
  <si>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</si>
  <si>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</si>
  <si>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</si>
  <si>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</si>
  <si>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</si>
  <si>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</si>
  <si>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</si>
  <si>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</si>
  <si>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</si>
  <si>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</si>
  <si>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</si>
  <si>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</si>
  <si>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</si>
  <si>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</si>
  <si>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</si>
  <si>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</si>
  <si>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</si>
  <si>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</si>
  <si>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</si>
  <si>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</si>
  <si>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</si>
  <si>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</si>
  <si>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</si>
  <si>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</si>
  <si>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</si>
  <si>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</si>
  <si>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</si>
  <si>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</si>
  <si>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</si>
  <si>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</si>
  <si>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</si>
  <si>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</si>
  <si>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</si>
  <si>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</si>
  <si>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</si>
  <si>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</si>
  <si>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</si>
  <si>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</si>
  <si>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</si>
  <si>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</si>
  <si>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</si>
  <si>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</si>
  <si>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</si>
  <si>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</si>
  <si>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</si>
  <si>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</si>
  <si>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</si>
  <si>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</si>
  <si>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</si>
  <si>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</si>
  <si>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</si>
  <si>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</si>
  <si>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</si>
  <si>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</si>
  <si>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</si>
  <si>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</si>
  <si>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</si>
  <si>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</si>
  <si>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</si>
  <si>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</si>
  <si>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</si>
  <si>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</si>
  <si>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</si>
  <si>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</si>
  <si>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</si>
  <si>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</si>
  <si>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</si>
  <si>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</si>
  <si>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</si>
  <si>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</si>
  <si>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</si>
  <si>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</si>
  <si>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</si>
  <si>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</si>
  <si>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</si>
  <si>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</si>
  <si>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</si>
  <si>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</si>
  <si>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</si>
  <si>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</si>
  <si>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</si>
  <si>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</si>
  <si>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</si>
  <si>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</si>
  <si>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</si>
  <si>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</si>
  <si>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</si>
  <si>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</si>
  <si>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</si>
  <si>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</si>
  <si>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</si>
  <si>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</si>
  <si>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</si>
  <si>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</si>
  <si>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</si>
  <si>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</si>
  <si>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</si>
  <si>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</si>
  <si>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</si>
  <si>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</si>
  <si>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</si>
  <si>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</si>
  <si>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</si>
  <si>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</si>
  <si>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</si>
  <si>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</si>
  <si>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</si>
  <si>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</si>
  <si>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</si>
  <si>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</si>
  <si>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</si>
  <si>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</si>
  <si>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</si>
  <si>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</si>
  <si>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</si>
  <si>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</si>
  <si>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</si>
  <si>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</si>
  <si>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</si>
  <si>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</si>
  <si>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</si>
  <si>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</si>
  <si>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</si>
  <si>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</si>
  <si>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</si>
  <si>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</si>
  <si>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</si>
  <si>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</si>
  <si>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</si>
  <si>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</si>
  <si>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</si>
  <si>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</si>
  <si>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</si>
  <si>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</si>
  <si>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</si>
  <si>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</si>
  <si>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</si>
  <si>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</si>
  <si>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</si>
  <si>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</si>
  <si>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</si>
  <si>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</si>
  <si>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</si>
  <si>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</si>
  <si>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</si>
  <si>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</si>
  <si>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</si>
  <si>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</si>
  <si>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</si>
  <si>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</si>
  <si>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</si>
  <si>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</si>
  <si>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</si>
  <si>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</si>
  <si>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</si>
  <si>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</si>
  <si>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</si>
  <si>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</si>
  <si>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</si>
  <si>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</si>
  <si>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</si>
  <si>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</si>
  <si>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</si>
  <si>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</si>
  <si>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</si>
  <si>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</si>
  <si>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</si>
  <si>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</si>
  <si>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</si>
  <si>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</si>
  <si>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</si>
  <si>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</si>
  <si>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</si>
  <si>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</si>
  <si>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</si>
  <si>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</si>
  <si>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</si>
  <si>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</si>
  <si>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</si>
  <si>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</si>
  <si>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</si>
  <si>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</si>
  <si>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</si>
  <si>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</si>
  <si>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</si>
  <si>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</si>
  <si>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</si>
  <si>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</si>
  <si>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</si>
  <si>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</si>
  <si>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</si>
  <si>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</si>
  <si>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</si>
  <si>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</si>
  <si>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</si>
  <si>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</si>
  <si>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</si>
  <si>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</si>
  <si>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</si>
  <si>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</si>
  <si>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</si>
  <si>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</si>
  <si>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</si>
  <si>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</si>
  <si>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</si>
  <si>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</si>
  <si>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</si>
  <si>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</si>
  <si>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</si>
  <si>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</si>
  <si>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</si>
  <si>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</si>
  <si>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</si>
  <si>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</si>
  <si>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</si>
  <si>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</si>
  <si>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</si>
  <si>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</si>
  <si>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</si>
  <si>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</si>
  <si>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</si>
  <si>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</si>
  <si>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</si>
  <si>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</si>
  <si>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</si>
  <si>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</si>
  <si>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</si>
  <si>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</si>
  <si>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</si>
  <si>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</si>
  <si>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</si>
  <si>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</si>
  <si>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</si>
  <si>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</si>
  <si>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</si>
  <si>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</si>
  <si>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</si>
  <si>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</si>
  <si>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</si>
  <si>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</si>
  <si>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</si>
  <si>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</si>
  <si>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</si>
  <si>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</si>
  <si>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</si>
  <si>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</si>
  <si>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</si>
  <si>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</si>
  <si>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</si>
  <si>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</si>
  <si>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</si>
  <si>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</si>
  <si>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</si>
  <si>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</si>
  <si>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</si>
  <si>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</si>
  <si>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</si>
  <si>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</si>
  <si>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</si>
  <si>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</si>
  <si>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</si>
  <si>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</si>
  <si>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</si>
  <si>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</si>
  <si>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</si>
  <si>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</si>
  <si>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</si>
  <si>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</si>
  <si>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</si>
  <si>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</si>
  <si>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</si>
  <si>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</si>
  <si>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</si>
  <si>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</si>
  <si>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</si>
  <si>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</si>
  <si>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</si>
  <si>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</si>
  <si>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</si>
  <si>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</si>
  <si>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</si>
  <si>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</si>
  <si>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</si>
  <si>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</si>
  <si>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</si>
  <si>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</si>
  <si>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</si>
  <si>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</si>
  <si>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</si>
  <si>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</si>
  <si>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</si>
  <si>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</si>
  <si>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</si>
  <si>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</si>
  <si>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</si>
  <si>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</si>
  <si>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</si>
  <si>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</si>
  <si>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</si>
  <si>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</si>
  <si>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</si>
  <si>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</si>
  <si>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</si>
  <si>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</si>
  <si>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</si>
  <si>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</si>
  <si>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</si>
  <si>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</si>
  <si>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</si>
  <si>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</si>
  <si>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</si>
  <si>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</si>
  <si>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</si>
  <si>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</si>
  <si>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</si>
  <si>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</si>
  <si>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</si>
  <si>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</si>
  <si>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</si>
  <si>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</si>
  <si>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</si>
  <si>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</si>
  <si>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</si>
  <si>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</si>
  <si>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</si>
  <si>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</si>
  <si>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</si>
  <si>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</si>
  <si>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</si>
  <si>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</si>
  <si>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</si>
  <si>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</si>
  <si>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</si>
  <si>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</si>
  <si>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</si>
  <si>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</si>
  <si>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</si>
  <si>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</si>
  <si>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</si>
  <si>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</si>
  <si>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</si>
  <si>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</si>
  <si>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</si>
  <si>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</si>
  <si>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</si>
  <si>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</si>
  <si>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</si>
  <si>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</si>
  <si>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</si>
  <si>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</si>
  <si>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</si>
  <si>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</si>
  <si>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</si>
  <si>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</si>
  <si>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</si>
  <si>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</si>
  <si>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</si>
  <si>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</si>
  <si>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</si>
  <si>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</si>
  <si>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</si>
  <si>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</si>
  <si>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</si>
  <si>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</si>
  <si>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</si>
  <si>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</si>
  <si>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</si>
  <si>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</si>
  <si>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</si>
  <si>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</si>
  <si>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</si>
  <si>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</si>
  <si>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</si>
  <si>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</si>
  <si>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</si>
  <si>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</si>
  <si>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</si>
  <si>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</si>
  <si>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</si>
  <si>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</si>
  <si>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</si>
  <si>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</si>
  <si>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</si>
  <si>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</si>
  <si>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</si>
  <si>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</si>
  <si>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</si>
  <si>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</si>
  <si>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</si>
  <si>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</si>
  <si>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</si>
  <si>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</si>
  <si>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</si>
  <si>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</si>
  <si>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</si>
  <si>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</si>
  <si>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</si>
  <si>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</si>
  <si>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</si>
  <si>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</si>
  <si>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</si>
  <si>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</si>
  <si>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</si>
  <si>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</si>
  <si>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</si>
  <si>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</si>
  <si>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</si>
  <si>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</si>
  <si>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</si>
  <si>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</si>
  <si>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</si>
  <si>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</si>
  <si>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</si>
  <si>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</si>
  <si>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</si>
  <si>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</si>
  <si>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</si>
  <si>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</si>
  <si>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</si>
  <si>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</si>
  <si>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</si>
  <si>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</si>
  <si>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</si>
  <si>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</si>
  <si>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</si>
  <si>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</si>
  <si>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</si>
  <si>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</si>
  <si>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</si>
  <si>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</si>
  <si>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</si>
  <si>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</si>
  <si>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</si>
  <si>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</si>
  <si>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</si>
  <si>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</si>
  <si>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</si>
  <si>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</si>
  <si>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</si>
  <si>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</si>
  <si>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</si>
  <si>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</si>
  <si>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</si>
  <si>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</si>
  <si>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</si>
  <si>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</si>
  <si>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</si>
  <si>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</si>
  <si>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</si>
  <si>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</si>
  <si>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</si>
  <si>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</si>
  <si>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</si>
  <si>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</si>
  <si>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</si>
  <si>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</si>
  <si>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</si>
  <si>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</si>
  <si>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</si>
  <si>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</si>
  <si>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</si>
  <si>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</si>
  <si>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</si>
  <si>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</si>
  <si>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</si>
  <si>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</si>
  <si>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</si>
  <si>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</si>
  <si>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</si>
  <si>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</si>
  <si>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</si>
  <si>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</si>
  <si>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</si>
  <si>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</si>
  <si>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</si>
  <si>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</si>
  <si>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</si>
  <si>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</si>
  <si>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</si>
  <si>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</si>
  <si>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</si>
  <si>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</si>
  <si>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</si>
  <si>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</si>
  <si>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</si>
  <si>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</si>
  <si>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</si>
  <si>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</si>
  <si>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</si>
  <si>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</si>
  <si>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</si>
  <si>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</si>
  <si>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</si>
  <si>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</si>
  <si>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</si>
  <si>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</si>
  <si>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</si>
  <si>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</si>
  <si>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</si>
  <si>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</si>
  <si>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</si>
  <si>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</si>
  <si>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</si>
  <si>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</si>
  <si>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</si>
  <si>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</si>
  <si>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</si>
  <si>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</si>
  <si>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</si>
  <si>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</si>
  <si>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</si>
  <si>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</si>
  <si>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</si>
  <si>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</si>
  <si>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</si>
  <si>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</si>
  <si>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</si>
  <si>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</si>
  <si>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</si>
  <si>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</si>
  <si>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</si>
  <si>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</si>
  <si>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</si>
  <si>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</si>
  <si>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</si>
  <si>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</si>
  <si>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</si>
  <si>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</si>
  <si>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</si>
  <si>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</si>
  <si>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</si>
  <si>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</si>
  <si>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</si>
  <si>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</si>
  <si>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</si>
  <si>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</si>
  <si>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</si>
  <si>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</si>
  <si>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</si>
  <si>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</si>
  <si>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</si>
  <si>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</si>
  <si>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</si>
  <si>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</si>
  <si>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</si>
  <si>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</si>
  <si>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</si>
  <si>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</si>
  <si>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</si>
  <si>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</si>
  <si>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</si>
  <si>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</si>
  <si>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</si>
  <si>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</si>
  <si>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</si>
  <si>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</si>
  <si>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</si>
  <si>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</si>
  <si>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</si>
  <si>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</si>
  <si>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</si>
  <si>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</si>
  <si>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</si>
  <si>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</si>
  <si>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</si>
  <si>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</si>
  <si>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</si>
  <si>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</si>
  <si>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</si>
  <si>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</si>
  <si>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</si>
  <si>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</si>
  <si>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</si>
  <si>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</si>
  <si>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</si>
  <si>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</si>
  <si>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</si>
  <si>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</si>
  <si>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</si>
  <si>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</si>
  <si>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</si>
  <si>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</si>
  <si>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</si>
  <si>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</si>
  <si>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</si>
  <si>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</si>
  <si>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</si>
  <si>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</si>
  <si>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</si>
  <si>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</si>
  <si>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</si>
  <si>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</si>
  <si>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</si>
  <si>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</si>
  <si>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</si>
  <si>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</si>
  <si>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</si>
  <si>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</si>
  <si>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</si>
  <si>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</si>
  <si>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</si>
  <si>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</si>
  <si>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</si>
  <si>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</si>
  <si>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</si>
  <si>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</si>
  <si>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</si>
  <si>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</si>
  <si>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</si>
  <si>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</si>
  <si>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</si>
  <si>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</si>
  <si>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</si>
  <si>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</si>
  <si>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</si>
  <si>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</si>
  <si>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</si>
  <si>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</si>
  <si>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</si>
  <si>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</si>
  <si>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</si>
  <si>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</si>
  <si>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</si>
  <si>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</si>
  <si>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</si>
  <si>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</si>
  <si>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</si>
  <si>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</si>
  <si>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</si>
  <si>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</si>
  <si>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</si>
  <si>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</si>
  <si>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</si>
  <si>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</si>
  <si>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</si>
  <si>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</si>
  <si>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</si>
  <si>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</si>
  <si>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</si>
  <si>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</si>
  <si>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</si>
  <si>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</si>
  <si>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</si>
  <si>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</si>
  <si>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</si>
  <si>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</si>
  <si>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</si>
  <si>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</si>
  <si>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</si>
  <si>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</si>
  <si>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</si>
  <si>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</si>
  <si>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</si>
  <si>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</si>
  <si>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</si>
  <si>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</si>
  <si>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</si>
  <si>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</si>
  <si>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</si>
  <si>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</si>
  <si>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</si>
  <si>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</si>
  <si>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</si>
  <si>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</si>
  <si>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</si>
  <si>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</si>
  <si>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</si>
  <si>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</si>
  <si>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</si>
  <si>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</si>
  <si>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</si>
  <si>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</si>
  <si>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</si>
  <si>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</si>
  <si>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</si>
  <si>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</si>
  <si>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</si>
  <si>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</si>
  <si>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</si>
  <si>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</si>
  <si>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</si>
  <si>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</si>
  <si>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</si>
  <si>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</si>
  <si>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</si>
  <si>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</si>
  <si>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</si>
  <si>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</si>
  <si>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</si>
  <si>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</si>
  <si>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</si>
  <si>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</si>
  <si>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</si>
  <si>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</si>
  <si>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</si>
  <si>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</si>
  <si>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</si>
  <si>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</si>
  <si>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</si>
  <si>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</si>
  <si>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</si>
  <si>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</si>
  <si>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</si>
  <si>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</si>
  <si>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</si>
  <si>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</si>
  <si>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</si>
  <si>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</si>
  <si>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</si>
  <si>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</si>
  <si>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</si>
  <si>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</si>
  <si>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</si>
  <si>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</si>
  <si>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</si>
  <si>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</si>
  <si>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</si>
  <si>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</si>
  <si>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</si>
  <si>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</si>
  <si>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</si>
  <si>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</si>
  <si>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</si>
  <si>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</si>
  <si>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</si>
  <si>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</si>
  <si>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</si>
  <si>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</si>
  <si>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</si>
  <si>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</si>
  <si>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</si>
  <si>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</si>
  <si>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</si>
  <si>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</si>
  <si>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</si>
  <si>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</si>
  <si>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</si>
  <si>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</si>
  <si>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</si>
  <si>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</si>
  <si>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</si>
  <si>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</si>
  <si>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</si>
  <si>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</si>
  <si>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</si>
  <si>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</si>
  <si>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</si>
  <si>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</si>
  <si>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</si>
  <si>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</si>
  <si>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</si>
  <si>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</si>
  <si>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</si>
  <si>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</si>
  <si>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</si>
  <si>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</si>
  <si>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</si>
  <si>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</si>
  <si>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</si>
  <si>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</si>
  <si>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</si>
  <si>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</si>
  <si>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</si>
  <si>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</si>
  <si>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</si>
  <si>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</si>
  <si>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</si>
  <si>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</si>
  <si>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</si>
  <si>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</si>
  <si>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</si>
  <si>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</si>
  <si>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</si>
  <si>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</si>
  <si>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</si>
  <si>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</si>
  <si>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</si>
  <si>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</si>
  <si>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</si>
  <si>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</si>
  <si>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</si>
  <si>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</si>
  <si>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</si>
  <si>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</si>
  <si>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</si>
  <si>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</si>
  <si>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</si>
  <si>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</si>
  <si>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</si>
  <si>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</si>
  <si>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</si>
  <si>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</si>
  <si>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</si>
  <si>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</si>
  <si>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</si>
  <si>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</si>
  <si>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</si>
  <si>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</si>
  <si>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</si>
  <si>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</si>
  <si>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</si>
  <si>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</si>
  <si>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</si>
  <si>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</si>
  <si>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</si>
  <si>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</si>
  <si>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</si>
  <si>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</si>
  <si>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</si>
  <si>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</si>
  <si>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</si>
  <si>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</si>
  <si>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</si>
  <si>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</si>
  <si>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</si>
  <si>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</si>
  <si>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</si>
  <si>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</si>
  <si>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</si>
  <si>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</si>
  <si>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</si>
  <si>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</si>
  <si>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</si>
  <si>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</si>
  <si>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</si>
  <si>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</si>
  <si>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</si>
  <si>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</si>
  <si>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</si>
  <si>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</si>
  <si>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</si>
  <si>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</si>
  <si>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</si>
  <si>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</si>
  <si>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</si>
  <si>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</si>
  <si>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</si>
  <si>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</si>
  <si>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</si>
  <si>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</si>
  <si>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</si>
  <si>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</si>
  <si>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</si>
  <si>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</si>
  <si>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</si>
  <si>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</si>
  <si>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</si>
  <si>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</si>
  <si>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</si>
  <si>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</si>
  <si>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</si>
  <si>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</si>
  <si>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</si>
  <si>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</si>
  <si>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</si>
  <si>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</si>
  <si>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</si>
  <si>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</si>
  <si>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</si>
  <si>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</si>
  <si>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</si>
  <si>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</si>
  <si>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</si>
  <si>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</si>
  <si>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</si>
  <si>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</si>
  <si>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</si>
  <si>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</si>
  <si>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</si>
  <si>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</si>
  <si>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</si>
  <si>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</si>
  <si>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</si>
  <si>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</si>
  <si>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</si>
  <si>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</si>
  <si>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</si>
  <si>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</si>
  <si>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</si>
  <si>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</si>
  <si>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</si>
  <si>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</si>
  <si>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</si>
  <si>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</si>
  <si>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</si>
  <si>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</si>
  <si>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</si>
  <si>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</si>
  <si>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</si>
  <si>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</si>
  <si>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</si>
  <si>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</si>
  <si>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</si>
  <si>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</si>
  <si>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</si>
  <si>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</si>
  <si>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</si>
  <si>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</si>
  <si>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</si>
  <si>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</si>
  <si>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</si>
  <si>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</si>
  <si>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</si>
  <si>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</si>
  <si>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</si>
  <si>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</si>
  <si>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</si>
  <si>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</si>
  <si>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</si>
  <si>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</si>
  <si>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</si>
  <si>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</si>
  <si>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</si>
  <si>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</si>
  <si>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</si>
  <si>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</si>
  <si>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</si>
  <si>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</si>
  <si>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</si>
  <si>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</si>
  <si>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</si>
  <si>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</si>
  <si>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</si>
  <si>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</si>
  <si>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</si>
  <si>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</si>
  <si>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</si>
  <si>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</si>
  <si>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</si>
  <si>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</si>
  <si>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</si>
  <si>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</si>
  <si>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</si>
  <si>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</si>
  <si>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</si>
  <si>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</si>
  <si>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</si>
  <si>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</si>
  <si>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</si>
  <si>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</si>
  <si>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</si>
  <si>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</si>
  <si>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</si>
  <si>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</si>
  <si>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</si>
  <si>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</si>
  <si>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</si>
  <si>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</si>
  <si>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</si>
  <si>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</si>
  <si>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</si>
  <si>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</si>
  <si>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</si>
  <si>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</si>
  <si>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</si>
  <si>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</si>
  <si>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</si>
  <si>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</si>
  <si>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</si>
  <si>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</si>
  <si>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</si>
  <si>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</si>
  <si>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</si>
  <si>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</si>
  <si>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</si>
  <si>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</si>
  <si>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</si>
  <si>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</si>
  <si>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</si>
  <si>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</si>
  <si>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</si>
  <si>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</si>
  <si>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</si>
  <si>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</si>
  <si>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</si>
  <si>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</si>
  <si>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</si>
  <si>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</si>
  <si>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</si>
  <si>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</si>
  <si>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</si>
  <si>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</si>
  <si>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</si>
  <si>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</si>
  <si>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</si>
  <si>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</si>
  <si>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</si>
  <si>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</si>
  <si>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</si>
  <si>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</si>
  <si>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</si>
  <si>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</si>
  <si>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</si>
  <si>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</si>
  <si>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</si>
  <si>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</si>
  <si>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</si>
  <si>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</si>
  <si>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</si>
  <si>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</si>
  <si>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</si>
  <si>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</si>
  <si>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</si>
  <si>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</si>
  <si>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</si>
  <si>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</si>
  <si>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</si>
  <si>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</si>
  <si>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</si>
  <si>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</si>
  <si>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</si>
  <si>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</si>
  <si>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</si>
  <si>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</si>
  <si>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</si>
  <si>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</si>
  <si>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</si>
  <si>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</si>
  <si>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</si>
  <si>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</si>
  <si>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</si>
  <si>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</si>
  <si>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</si>
  <si>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</si>
  <si>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</si>
  <si>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</si>
  <si>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</si>
  <si>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</si>
  <si>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</si>
  <si>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</si>
  <si>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</si>
  <si>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</si>
  <si>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</si>
  <si>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</si>
  <si>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</si>
  <si>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</si>
  <si>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</si>
  <si>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</si>
  <si>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</si>
  <si>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</si>
  <si>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</si>
  <si>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</si>
  <si>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</si>
  <si>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</si>
  <si>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</si>
  <si>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</si>
  <si>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</si>
  <si>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</si>
  <si>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</si>
  <si>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</si>
  <si>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</si>
  <si>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</si>
  <si>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</si>
  <si>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</si>
  <si>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</si>
  <si>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</si>
  <si>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</si>
  <si>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</si>
  <si>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</si>
  <si>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</si>
  <si>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</si>
  <si>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</si>
  <si>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</si>
  <si>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</si>
  <si>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</si>
  <si>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</si>
  <si>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</si>
  <si>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</si>
  <si>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</si>
  <si>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</si>
  <si>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</si>
  <si>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</si>
  <si>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</si>
  <si>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</si>
  <si>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</si>
  <si>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</si>
  <si>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</si>
  <si>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</si>
  <si>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</si>
  <si>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</si>
  <si>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</si>
  <si>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</si>
  <si>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</si>
  <si>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</si>
  <si>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</si>
  <si>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</si>
  <si>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</si>
  <si>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</si>
  <si>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</si>
  <si>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</si>
  <si>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</si>
  <si>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</si>
  <si>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</si>
  <si>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</si>
  <si>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</si>
  <si>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</si>
  <si>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</si>
  <si>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</si>
  <si>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</si>
  <si>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</si>
  <si>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</si>
  <si>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</si>
  <si>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</si>
  <si>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</si>
  <si>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</si>
  <si>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</si>
  <si>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</si>
  <si>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</si>
  <si>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</si>
  <si>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</si>
  <si>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</si>
  <si>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</si>
  <si>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</si>
  <si>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</si>
  <si>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</si>
  <si>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</si>
  <si>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</si>
  <si>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</si>
  <si>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</si>
  <si>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</si>
  <si>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</si>
  <si>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</si>
  <si>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</si>
  <si>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</si>
  <si>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</si>
  <si>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</si>
  <si>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</si>
  <si>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</si>
  <si>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</si>
  <si>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</si>
  <si>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</si>
  <si>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</si>
  <si>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</si>
  <si>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</si>
  <si>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</si>
  <si>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</si>
  <si>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</si>
  <si>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</si>
  <si>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</si>
  <si>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</si>
  <si>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</si>
  <si>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</si>
  <si>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</si>
  <si>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</si>
  <si>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</si>
  <si>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</si>
  <si>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</si>
  <si>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</si>
  <si>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</si>
  <si>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</si>
  <si>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</si>
  <si>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</si>
  <si>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</si>
  <si>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</si>
  <si>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</si>
  <si>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</si>
  <si>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</si>
  <si>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</si>
  <si>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</si>
  <si>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</si>
  <si>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</si>
  <si>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</si>
  <si>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</si>
  <si>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</si>
  <si>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</si>
  <si>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</si>
  <si>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</si>
  <si>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</si>
  <si>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</si>
  <si>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</si>
  <si>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</si>
  <si>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</si>
  <si>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</si>
  <si>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</si>
  <si>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</si>
  <si>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</si>
  <si>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</si>
  <si>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</si>
  <si>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</si>
  <si>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</si>
  <si>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</si>
  <si>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</si>
  <si>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</si>
  <si>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</si>
  <si>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</si>
  <si>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</si>
  <si>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</si>
  <si>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</si>
  <si>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</si>
  <si>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</si>
  <si>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</si>
  <si>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</si>
  <si>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</si>
  <si>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</si>
  <si>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</si>
  <si>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</si>
  <si>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</si>
  <si>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</si>
  <si>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</si>
  <si>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</si>
  <si>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</si>
  <si>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</si>
  <si>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</si>
  <si>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</si>
  <si>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</si>
  <si>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</si>
  <si>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</si>
  <si>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</si>
  <si>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</si>
  <si>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</si>
  <si>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</si>
  <si>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</si>
  <si>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</si>
  <si>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</si>
  <si>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</si>
  <si>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</si>
  <si>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</si>
  <si>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</si>
  <si>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</si>
  <si>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</si>
  <si>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</si>
  <si>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</si>
  <si>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</si>
  <si>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</si>
  <si>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</si>
  <si>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</si>
  <si>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</si>
  <si>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</si>
  <si>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</si>
  <si>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</si>
  <si>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</si>
  <si>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</si>
  <si>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</si>
  <si>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</si>
  <si>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</si>
  <si>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</si>
  <si>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</si>
  <si>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</si>
  <si>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</si>
  <si>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</si>
  <si>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</si>
  <si>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</si>
  <si>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</si>
  <si>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</si>
  <si>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</si>
  <si>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</si>
  <si>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</si>
  <si>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</si>
  <si>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</si>
  <si>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</si>
  <si>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</si>
  <si>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</si>
  <si>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</si>
  <si>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</si>
  <si>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</si>
  <si>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</si>
  <si>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</si>
  <si>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</si>
  <si>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</si>
  <si>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</si>
  <si>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</si>
  <si>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</si>
  <si>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</si>
  <si>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</si>
  <si>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</si>
  <si>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</si>
  <si>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</si>
  <si>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</si>
  <si>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</si>
  <si>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</si>
  <si>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</si>
  <si>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</si>
  <si>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</si>
  <si>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</si>
  <si>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</si>
  <si>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</si>
  <si>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</si>
  <si>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</si>
  <si>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</si>
  <si>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</si>
  <si>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</si>
  <si>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</si>
  <si>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</si>
  <si>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</si>
  <si>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</si>
  <si>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</si>
  <si>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</si>
  <si>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</si>
  <si>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</si>
  <si>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</si>
  <si>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</si>
  <si>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</si>
  <si>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</si>
  <si>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</si>
  <si>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</si>
  <si>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</si>
  <si>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</si>
  <si>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</si>
  <si>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</si>
  <si>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</si>
  <si>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</si>
  <si>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</si>
  <si>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</si>
  <si>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</si>
  <si>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</si>
  <si>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</si>
  <si>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</si>
  <si>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</si>
  <si>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</si>
  <si>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</si>
  <si>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</si>
  <si>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</si>
  <si>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</si>
  <si>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</si>
  <si>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</si>
  <si>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</si>
  <si>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</si>
  <si>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</si>
  <si>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</si>
  <si>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</si>
  <si>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</si>
  <si>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</si>
  <si>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</si>
  <si>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</si>
  <si>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</si>
  <si>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</si>
  <si>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</si>
  <si>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</si>
  <si>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</si>
  <si>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</si>
  <si>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</si>
  <si>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</si>
  <si>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</si>
  <si>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</si>
  <si>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</si>
  <si>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</si>
  <si>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</si>
  <si>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</si>
  <si>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</si>
  <si>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</si>
  <si>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</si>
  <si>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</si>
  <si>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</si>
  <si>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</si>
  <si>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</si>
  <si>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</si>
  <si>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</si>
  <si>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</si>
  <si>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</si>
  <si>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</si>
  <si>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</si>
  <si>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</si>
  <si>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</si>
  <si>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</si>
  <si>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</si>
  <si>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</si>
  <si>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</si>
  <si>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</si>
  <si>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</si>
  <si>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</si>
  <si>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</si>
  <si>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</si>
  <si>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</si>
  <si>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</si>
  <si>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</si>
  <si>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</si>
  <si>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</si>
  <si>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</si>
  <si>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</si>
  <si>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</si>
  <si>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</si>
  <si>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</si>
  <si>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</si>
  <si>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</si>
  <si>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</si>
  <si>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</si>
  <si>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</si>
  <si>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</si>
  <si>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</si>
  <si>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</si>
  <si>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</si>
  <si>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</si>
  <si>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</si>
  <si>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</si>
  <si>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</si>
  <si>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</si>
  <si>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</si>
  <si>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</si>
  <si>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</si>
  <si>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</si>
  <si>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</si>
  <si>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</si>
  <si>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</si>
  <si>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</si>
  <si>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</si>
  <si>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</si>
  <si>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</si>
  <si>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</si>
  <si>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</si>
  <si>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</si>
  <si>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</si>
  <si>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</si>
  <si>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</si>
  <si>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</si>
  <si>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</si>
  <si>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</si>
  <si>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</si>
  <si>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</si>
  <si>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</si>
  <si>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</si>
  <si>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</si>
  <si>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</si>
  <si>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</si>
  <si>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</si>
  <si>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</si>
  <si>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</si>
  <si>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</si>
  <si>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</si>
  <si>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</si>
  <si>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</si>
  <si>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</si>
  <si>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</si>
  <si>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</si>
  <si>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</si>
  <si>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</si>
  <si>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</si>
  <si>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</si>
  <si>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</si>
  <si>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</si>
  <si>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</si>
  <si>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</si>
  <si>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</si>
  <si>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</si>
  <si>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</si>
  <si>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</si>
  <si>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</si>
  <si>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</si>
  <si>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</si>
  <si>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</si>
  <si>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</si>
  <si>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</si>
  <si>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</si>
  <si>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</si>
  <si>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</si>
  <si>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</si>
  <si>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</si>
  <si>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</si>
  <si>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</si>
  <si>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</si>
  <si>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</si>
  <si>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</si>
  <si>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</si>
  <si>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</si>
  <si>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</si>
  <si>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</si>
  <si>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</si>
  <si>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</si>
  <si>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</si>
  <si>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</si>
  <si>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</si>
  <si>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</si>
  <si>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</si>
  <si>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</si>
  <si>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</si>
  <si>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</si>
  <si>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</si>
  <si>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</si>
  <si>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</si>
  <si>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</si>
  <si>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</si>
  <si>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</si>
  <si>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</si>
  <si>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</si>
  <si>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</si>
  <si>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</si>
  <si>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</si>
  <si>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</si>
  <si>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</si>
  <si>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</si>
  <si>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</si>
  <si>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</si>
  <si>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</si>
  <si>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</si>
  <si>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</si>
  <si>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</si>
  <si>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</si>
  <si>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</si>
  <si>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</si>
  <si>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</si>
  <si>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</si>
  <si>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</si>
  <si>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</si>
  <si>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</si>
  <si>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</si>
  <si>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</si>
  <si>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</si>
  <si>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</si>
  <si>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</si>
  <si>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</si>
  <si>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</si>
  <si>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</si>
  <si>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</si>
  <si>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</si>
  <si>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</si>
  <si>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</si>
  <si>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</si>
  <si>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</si>
  <si>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</si>
  <si>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</si>
  <si>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</si>
  <si>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</si>
  <si>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</si>
  <si>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</si>
  <si>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</si>
  <si>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</si>
  <si>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</si>
  <si>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</si>
  <si>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</si>
  <si>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</si>
  <si>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</si>
  <si>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</si>
  <si>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</si>
  <si>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</si>
  <si>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</si>
  <si>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</si>
  <si>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</si>
  <si>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</si>
  <si>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</si>
  <si>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</si>
  <si>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</si>
  <si>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</si>
  <si>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</si>
  <si>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</si>
  <si>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</si>
  <si>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</si>
  <si>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</si>
  <si>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</si>
  <si>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</si>
  <si>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</si>
  <si>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</si>
  <si>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</si>
  <si>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</si>
  <si>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</si>
  <si>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</si>
  <si>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</si>
  <si>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</si>
  <si>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</si>
  <si>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</si>
  <si>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</si>
  <si>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</si>
  <si>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</si>
  <si>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</si>
  <si>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</si>
  <si>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</si>
  <si>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</si>
  <si>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</si>
  <si>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</si>
  <si>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</si>
  <si>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</si>
  <si>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</si>
  <si>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</si>
  <si>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</si>
  <si>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</si>
  <si>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</si>
  <si>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</si>
  <si>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</si>
  <si>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</si>
  <si>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</si>
  <si>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</si>
  <si>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</si>
  <si>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</si>
  <si>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</si>
  <si>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</si>
  <si>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</si>
  <si>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</si>
  <si>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</si>
  <si>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</si>
  <si>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</si>
  <si>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</si>
  <si>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</si>
  <si>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</si>
  <si>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</si>
  <si>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</si>
  <si>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</si>
  <si>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</si>
  <si>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</si>
  <si>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</si>
  <si>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</si>
  <si>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</si>
  <si>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</si>
  <si>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</si>
  <si>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</si>
  <si>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</si>
  <si>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</si>
  <si>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</si>
  <si>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</si>
  <si>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</si>
  <si>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</si>
  <si>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</si>
  <si>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</si>
  <si>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</si>
  <si>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</si>
  <si>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</si>
  <si>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</si>
  <si>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</si>
  <si>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</si>
  <si>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</si>
  <si>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</si>
  <si>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</si>
  <si>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</si>
  <si>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</si>
  <si>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</si>
  <si>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</si>
  <si>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</si>
  <si>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</si>
  <si>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</si>
  <si>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</si>
  <si>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</si>
  <si>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</si>
  <si>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</si>
  <si>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</si>
  <si>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</si>
  <si>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</si>
  <si>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</si>
  <si>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</si>
  <si>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</si>
  <si>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</si>
  <si>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</si>
  <si>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</si>
  <si>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</si>
  <si>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</si>
  <si>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</si>
  <si>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</si>
  <si>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</si>
  <si>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</si>
  <si>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</si>
  <si>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</si>
  <si>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</si>
  <si>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</si>
  <si>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</si>
  <si>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</si>
  <si>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</si>
  <si>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</si>
  <si>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</si>
  <si>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</si>
  <si>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</si>
  <si>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</si>
  <si>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</si>
  <si>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</si>
  <si>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</si>
  <si>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</si>
  <si>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</si>
  <si>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</si>
  <si>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</si>
  <si>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</si>
  <si>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</si>
  <si>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</si>
  <si>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</si>
  <si>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</si>
  <si>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</si>
  <si>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</si>
  <si>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</si>
  <si>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</si>
  <si>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</si>
  <si>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</si>
  <si>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</si>
  <si>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</si>
  <si>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</si>
  <si>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</si>
  <si>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</si>
  <si>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</si>
  <si>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</si>
  <si>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</si>
  <si>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</si>
  <si>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</si>
  <si>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</si>
  <si>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</si>
  <si>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</si>
  <si>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</si>
  <si>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</si>
  <si>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</si>
  <si>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</si>
  <si>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</si>
  <si>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</si>
  <si>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</si>
  <si>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</si>
  <si>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</si>
  <si>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</si>
  <si>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</si>
  <si>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</si>
  <si>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</si>
  <si>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</si>
  <si>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</si>
  <si>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</si>
  <si>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</si>
  <si>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</si>
  <si>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</si>
  <si>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</si>
  <si>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</si>
  <si>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</si>
  <si>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</si>
  <si>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</si>
  <si>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</si>
  <si>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</si>
  <si>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</si>
  <si>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</si>
  <si>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</si>
  <si>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</si>
  <si>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</si>
  <si>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</si>
  <si>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</si>
  <si>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</si>
  <si>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</si>
  <si>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</si>
  <si>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</si>
  <si>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</si>
  <si>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</si>
  <si>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</si>
  <si>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</si>
  <si>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</si>
  <si>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</si>
  <si>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</si>
  <si>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</si>
  <si>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</si>
  <si>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</si>
  <si>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</si>
  <si>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</si>
  <si>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</si>
  <si>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</si>
  <si>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</si>
  <si>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</si>
  <si>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</si>
  <si>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</si>
  <si>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</si>
  <si>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</si>
  <si>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</si>
  <si>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</si>
  <si>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</si>
  <si>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</si>
  <si>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</si>
  <si>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</si>
  <si>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</si>
  <si>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</si>
  <si>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</si>
  <si>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</si>
  <si>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</si>
  <si>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</si>
  <si>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</si>
  <si>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</si>
  <si>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</si>
  <si>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</si>
  <si>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</si>
  <si>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</si>
  <si>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</si>
  <si>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</si>
  <si>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</si>
  <si>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</si>
  <si>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</si>
  <si>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</si>
  <si>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</si>
  <si>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</si>
  <si>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</si>
  <si>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</si>
  <si>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</si>
  <si>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</si>
  <si>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</si>
  <si>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</si>
  <si>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</si>
  <si>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</si>
  <si>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</si>
  <si>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</si>
  <si>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</si>
  <si>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</si>
  <si>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</si>
  <si>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</si>
  <si>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</si>
  <si>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</si>
  <si>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</si>
  <si>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</si>
  <si>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</si>
  <si>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</si>
  <si>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</si>
  <si>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</si>
  <si>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</si>
  <si>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</si>
  <si>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</si>
  <si>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</si>
  <si>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</si>
  <si>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</si>
  <si>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</si>
  <si>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</si>
  <si>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</si>
  <si>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</si>
  <si>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</si>
  <si>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</si>
  <si>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</si>
  <si>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</si>
  <si>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</si>
  <si>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</si>
  <si>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</si>
  <si>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</si>
  <si>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</si>
  <si>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</si>
  <si>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</si>
  <si>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</si>
  <si>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</si>
  <si>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</si>
  <si>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</si>
  <si>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</si>
  <si>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</si>
  <si>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</si>
  <si>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</si>
  <si>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</si>
  <si>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</si>
  <si>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</si>
  <si>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</si>
  <si>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</si>
  <si>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</si>
  <si>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</si>
  <si>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</si>
  <si>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</si>
  <si>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</si>
  <si>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</si>
  <si>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</si>
  <si>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</si>
  <si>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</si>
  <si>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</si>
  <si>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</si>
  <si>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</si>
  <si>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</si>
  <si>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</si>
  <si>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</si>
  <si>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</si>
  <si>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</si>
  <si>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</si>
  <si>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</si>
  <si>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</si>
  <si>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</si>
  <si>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</si>
  <si>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</si>
  <si>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</si>
  <si>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</si>
  <si>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</si>
  <si>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</si>
  <si>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</si>
  <si>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</si>
  <si>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</si>
  <si>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</si>
  <si>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</si>
  <si>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</si>
  <si>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</si>
  <si>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</si>
  <si>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</si>
  <si>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</si>
  <si>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</si>
  <si>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</si>
  <si>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</si>
  <si>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</si>
  <si>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</si>
  <si>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</si>
  <si>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</si>
  <si>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</si>
  <si>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</si>
  <si>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</si>
  <si>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</si>
  <si>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</si>
  <si>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</si>
  <si>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</si>
  <si>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</si>
  <si>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</si>
  <si>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</si>
  <si>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</si>
  <si>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</si>
  <si>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</si>
  <si>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</si>
  <si>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</si>
  <si>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</si>
  <si>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</si>
  <si>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</si>
  <si>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</si>
  <si>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</si>
  <si>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</si>
  <si>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</si>
  <si>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</si>
  <si>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</si>
  <si>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</si>
  <si>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</si>
  <si>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</si>
  <si>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</si>
  <si>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</si>
  <si>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</si>
  <si>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</si>
  <si>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</si>
  <si>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</si>
  <si>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</si>
  <si>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</si>
  <si>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</si>
  <si>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</si>
  <si>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</si>
  <si>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</si>
  <si>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</si>
  <si>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</si>
  <si>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</si>
  <si>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</si>
  <si>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</si>
  <si>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</si>
  <si>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</si>
  <si>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</si>
  <si>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</si>
  <si>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</si>
  <si>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</si>
  <si>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</si>
  <si>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</si>
  <si>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</si>
  <si>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</si>
  <si>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</si>
  <si>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</si>
  <si>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</si>
  <si>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</si>
  <si>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</si>
  <si>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</si>
  <si>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</si>
  <si>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</si>
  <si>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</si>
  <si>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</si>
  <si>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</si>
  <si>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</si>
  <si>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</si>
  <si>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</si>
  <si>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</si>
  <si>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</si>
  <si>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</si>
  <si>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</si>
  <si>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</si>
  <si>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</si>
  <si>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</si>
  <si>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</si>
  <si>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</si>
  <si>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</si>
  <si>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</si>
  <si>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</si>
  <si>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</si>
  <si>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</si>
  <si>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</si>
  <si>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</si>
  <si>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</si>
  <si>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</si>
  <si>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</si>
  <si>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</si>
  <si>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</si>
  <si>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</si>
  <si>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</si>
  <si>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</si>
  <si>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</si>
  <si>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</si>
  <si>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</si>
  <si>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</si>
  <si>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</si>
  <si>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</si>
  <si>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</si>
  <si>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</si>
  <si>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</si>
  <si>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</si>
  <si>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</si>
  <si>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</si>
  <si>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</si>
  <si>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</si>
  <si>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</si>
  <si>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</si>
  <si>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</si>
  <si>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</si>
  <si>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</si>
  <si>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</si>
  <si>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</si>
  <si>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</si>
  <si>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</si>
  <si>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</si>
  <si>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</si>
  <si>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</si>
  <si>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</si>
  <si>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</si>
  <si>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</si>
  <si>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</si>
  <si>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</si>
  <si>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</si>
  <si>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</si>
  <si>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</si>
  <si>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</si>
  <si>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</si>
  <si>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</si>
  <si>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</si>
  <si>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</si>
  <si>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</si>
  <si>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</si>
  <si>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</si>
  <si>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</si>
  <si>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</si>
  <si>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</si>
  <si>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</si>
  <si>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</si>
  <si>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</si>
  <si>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</si>
  <si>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</si>
  <si>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</si>
  <si>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</si>
  <si>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</si>
  <si>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</si>
  <si>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</si>
  <si>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</si>
  <si>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</si>
  <si>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</si>
  <si>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</si>
  <si>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</si>
  <si>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</si>
  <si>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</si>
  <si>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</si>
  <si>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</si>
  <si>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</si>
  <si>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</si>
  <si>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</si>
  <si>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</si>
  <si>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</si>
  <si>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</si>
  <si>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</si>
  <si>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</si>
  <si>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</si>
  <si>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</si>
  <si>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</si>
  <si>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</si>
  <si>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</si>
  <si>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</si>
  <si>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</si>
  <si>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</si>
  <si>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</si>
  <si>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</si>
  <si>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</si>
  <si>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</si>
  <si>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</si>
  <si>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</si>
  <si>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</si>
  <si>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</si>
  <si>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</si>
  <si>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</si>
  <si>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</si>
  <si>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</si>
  <si>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</si>
  <si>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</si>
  <si>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</si>
  <si>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</si>
  <si>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</si>
  <si>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</si>
  <si>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</si>
  <si>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</si>
  <si>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</si>
  <si>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</si>
  <si>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</si>
  <si>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</si>
  <si>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</si>
  <si>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</si>
  <si>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</si>
  <si>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</si>
  <si>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</si>
  <si>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</si>
  <si>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</si>
  <si>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</si>
  <si>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</si>
  <si>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</si>
  <si>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</si>
  <si>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</si>
  <si>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</si>
  <si>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</si>
  <si>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</si>
  <si>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</si>
  <si>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</si>
  <si>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</si>
  <si>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</si>
  <si>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</si>
  <si>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</si>
  <si>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</si>
  <si>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</si>
  <si>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</si>
  <si>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</si>
  <si>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</si>
  <si>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</si>
  <si>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</si>
  <si>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</si>
  <si>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</si>
  <si>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</si>
  <si>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</si>
  <si>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</si>
  <si>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</si>
  <si>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</si>
  <si>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</si>
  <si>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</si>
  <si>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</si>
  <si>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</si>
  <si>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</si>
  <si>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</si>
  <si>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</si>
  <si>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</si>
  <si>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</si>
  <si>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</si>
  <si>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</si>
  <si>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</si>
  <si>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</si>
  <si>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</si>
  <si>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</si>
  <si>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</si>
  <si>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</si>
  <si>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</si>
  <si>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</si>
  <si>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</si>
  <si>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</si>
  <si>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</si>
  <si>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</si>
  <si>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</si>
  <si>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</si>
  <si>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</si>
  <si>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</si>
  <si>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</si>
  <si>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</si>
  <si>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</si>
  <si>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</si>
  <si>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</si>
  <si>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</si>
  <si>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</si>
  <si>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</si>
  <si>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</si>
  <si>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</si>
  <si>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</si>
  <si>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</si>
  <si>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</si>
  <si>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</si>
  <si>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</si>
  <si>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</si>
  <si>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</si>
  <si>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</si>
  <si>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</si>
  <si>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</si>
  <si>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</si>
  <si>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</si>
  <si>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</si>
  <si>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</si>
  <si>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</si>
  <si>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</si>
  <si>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</si>
  <si>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</si>
  <si>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</si>
  <si>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</si>
  <si>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</si>
  <si>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</si>
  <si>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</si>
  <si>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</si>
  <si>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</si>
  <si>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</si>
  <si>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</si>
  <si>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</si>
  <si>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</si>
  <si>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</si>
  <si>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</si>
  <si>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</si>
  <si>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</si>
  <si>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</si>
  <si>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</si>
  <si>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</si>
  <si>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</si>
  <si>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</si>
  <si>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</si>
  <si>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</si>
  <si>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</si>
  <si>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</si>
  <si>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</si>
  <si>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</si>
  <si>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</si>
  <si>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</si>
  <si>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</si>
  <si>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</si>
  <si>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</si>
  <si>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</si>
  <si>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</si>
  <si>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</si>
  <si>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</si>
  <si>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</si>
  <si>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</si>
  <si>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</si>
  <si>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</si>
  <si>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</si>
  <si>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</si>
  <si>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</si>
  <si>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</si>
  <si>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</si>
  <si>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</si>
  <si>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</si>
  <si>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</si>
  <si>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</si>
  <si>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</si>
  <si>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</si>
  <si>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</si>
  <si>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</si>
  <si>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</si>
  <si>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</si>
  <si>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</si>
  <si>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</si>
  <si>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</si>
  <si>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</si>
  <si>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</si>
  <si>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</si>
  <si>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</si>
  <si>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</si>
  <si>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</si>
  <si>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</si>
  <si>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</si>
  <si>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</si>
  <si>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</si>
  <si>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</si>
  <si>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</si>
  <si>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</si>
  <si>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</si>
  <si>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</si>
  <si>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</si>
  <si>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</si>
  <si>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</si>
  <si>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</si>
  <si>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</si>
  <si>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</si>
  <si>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</si>
  <si>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</si>
  <si>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</si>
  <si>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</si>
  <si>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</si>
  <si>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</si>
  <si>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</si>
  <si>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</si>
  <si>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</si>
  <si>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</si>
  <si>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</si>
  <si>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</si>
  <si>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</si>
  <si>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</si>
  <si>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</si>
  <si>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</si>
  <si>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</si>
  <si>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</si>
  <si>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</si>
  <si>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</si>
  <si>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</si>
  <si>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</si>
  <si>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</si>
  <si>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</si>
  <si>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</si>
  <si>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</si>
  <si>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</si>
  <si>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</si>
  <si>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</si>
  <si>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</si>
  <si>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</si>
  <si>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</si>
  <si>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</si>
  <si>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</si>
  <si>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</si>
  <si>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</si>
  <si>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</si>
  <si>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</si>
  <si>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</si>
  <si>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</si>
  <si>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</si>
  <si>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</si>
  <si>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</si>
  <si>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</si>
  <si>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</si>
  <si>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</si>
  <si>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</si>
  <si>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</si>
  <si>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</si>
  <si>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</si>
  <si>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</si>
  <si>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</si>
  <si>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</si>
  <si>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</si>
  <si>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</si>
  <si>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</si>
  <si>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</si>
  <si>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</si>
  <si>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</si>
  <si>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</si>
  <si>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</si>
  <si>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</si>
  <si>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</si>
  <si>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</si>
  <si>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</si>
  <si>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</si>
  <si>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</si>
  <si>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</si>
  <si>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</si>
  <si>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</si>
  <si>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</si>
  <si>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</si>
  <si>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</si>
  <si>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</si>
  <si>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</si>
  <si>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</si>
  <si>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</si>
  <si>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</si>
  <si>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</si>
  <si>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</si>
  <si>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</si>
  <si>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</si>
  <si>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</si>
  <si>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</si>
  <si>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</si>
  <si>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</si>
  <si>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</si>
  <si>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</si>
  <si>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</si>
  <si>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</si>
  <si>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</si>
  <si>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</si>
  <si>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</si>
  <si>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</si>
  <si>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</si>
  <si>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</si>
  <si>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</si>
  <si>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</si>
  <si>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</si>
  <si>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</si>
  <si>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</si>
  <si>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</si>
  <si>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</si>
  <si>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</si>
  <si>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</si>
  <si>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</si>
  <si>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</si>
  <si>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</si>
  <si>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</si>
  <si>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</si>
  <si>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</si>
  <si>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</si>
  <si>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</si>
  <si>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</si>
  <si>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</si>
  <si>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</si>
  <si>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</si>
  <si>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</si>
  <si>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</si>
  <si>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</si>
  <si>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</si>
  <si>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</si>
  <si>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</si>
  <si>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</si>
  <si>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</si>
  <si>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</si>
  <si>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</si>
  <si>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</si>
  <si>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</si>
  <si>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</si>
  <si>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</si>
  <si>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</si>
  <si>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</si>
  <si>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</si>
  <si>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</si>
  <si>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</si>
  <si>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</si>
  <si>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</si>
  <si>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</si>
  <si>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</si>
  <si>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</si>
  <si>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</si>
  <si>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</si>
  <si>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</si>
  <si>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</si>
  <si>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</si>
  <si>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</si>
  <si>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</si>
  <si>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</si>
  <si>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</si>
  <si>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</si>
  <si>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</si>
  <si>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</si>
  <si>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</si>
  <si>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</si>
  <si>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</si>
  <si>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</si>
  <si>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</si>
  <si>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</si>
  <si>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</si>
  <si>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</si>
  <si>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</si>
  <si>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</si>
  <si>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</si>
  <si>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</si>
  <si>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</si>
  <si>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</si>
  <si>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</si>
  <si>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</si>
  <si>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</si>
  <si>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</si>
  <si>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</si>
  <si>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</si>
  <si>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</si>
  <si>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</si>
  <si>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</si>
  <si>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</si>
  <si>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</si>
  <si>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</si>
  <si>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</si>
  <si>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</si>
  <si>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</si>
  <si>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</si>
  <si>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</si>
  <si>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</si>
  <si>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</si>
  <si>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</si>
  <si>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</si>
  <si>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</si>
  <si>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</si>
  <si>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</si>
  <si>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</si>
  <si>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</si>
  <si>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</si>
  <si>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</si>
  <si>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</si>
  <si>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</si>
  <si>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</si>
  <si>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</si>
  <si>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</si>
  <si>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</si>
  <si>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</si>
  <si>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</si>
  <si>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</si>
  <si>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</si>
  <si>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</si>
  <si>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</si>
  <si>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</si>
  <si>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</si>
  <si>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</si>
  <si>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</si>
  <si>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</si>
  <si>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</si>
  <si>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</si>
  <si>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</si>
  <si>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</si>
  <si>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</si>
  <si>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</si>
  <si>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</si>
  <si>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</si>
  <si>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</si>
  <si>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</si>
  <si>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</si>
  <si>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</si>
  <si>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</si>
  <si>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</si>
  <si>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</si>
  <si>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</si>
  <si>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</si>
  <si>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</si>
  <si>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</si>
  <si>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</si>
  <si>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</si>
  <si>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</si>
  <si>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</si>
  <si>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</si>
  <si>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</si>
  <si>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</si>
  <si>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</si>
  <si>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</si>
  <si>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</si>
  <si>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</si>
  <si>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</si>
  <si>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</si>
  <si>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</si>
  <si>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</si>
  <si>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</si>
  <si>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</si>
  <si>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</si>
  <si>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</si>
  <si>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</si>
  <si>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</si>
  <si>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</si>
  <si>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</si>
  <si>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</si>
  <si>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</si>
  <si>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</si>
  <si>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</si>
  <si>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</si>
  <si>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</si>
  <si>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</si>
  <si>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</si>
  <si>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</si>
  <si>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</si>
  <si>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</si>
  <si>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</si>
  <si>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</si>
  <si>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</si>
  <si>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</si>
  <si>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</si>
  <si>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</si>
  <si>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</si>
  <si>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</si>
  <si>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</si>
  <si>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</si>
  <si>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</si>
  <si>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</si>
  <si>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</si>
  <si>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</si>
  <si>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</si>
  <si>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</si>
  <si>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</si>
  <si>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</si>
  <si>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</si>
  <si>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</si>
  <si>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</si>
  <si>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</si>
  <si>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</si>
  <si>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</si>
  <si>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</si>
  <si>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</si>
  <si>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</si>
  <si>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</si>
  <si>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</si>
  <si>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</si>
  <si>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</si>
  <si>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</si>
  <si>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</si>
  <si>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</si>
  <si>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</si>
  <si>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</si>
  <si>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</si>
  <si>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</si>
  <si>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</si>
  <si>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</si>
  <si>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</si>
  <si>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</si>
  <si>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</si>
  <si>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</si>
  <si>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</si>
  <si>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</si>
  <si>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</si>
  <si>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</si>
  <si>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</si>
  <si>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</si>
  <si>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</si>
  <si>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</si>
  <si>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</si>
  <si>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</si>
  <si>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</si>
  <si>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</si>
  <si>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</si>
  <si>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</si>
  <si>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</si>
  <si>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</si>
  <si>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</si>
  <si>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</si>
  <si>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</si>
  <si>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</si>
  <si>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</si>
  <si>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</si>
  <si>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</si>
  <si>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</si>
  <si>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</si>
  <si>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</si>
  <si>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</si>
  <si>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</si>
  <si>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</si>
  <si>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</si>
  <si>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</si>
  <si>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</si>
  <si>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</si>
  <si>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</si>
  <si>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</si>
  <si>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</si>
  <si>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</si>
  <si>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</si>
  <si>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</si>
  <si>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</si>
  <si>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</si>
  <si>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</si>
  <si>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</si>
  <si>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</si>
  <si>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</si>
  <si>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</si>
  <si>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</si>
  <si>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</si>
  <si>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</si>
  <si>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</si>
  <si>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</si>
  <si>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</si>
  <si>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</si>
  <si>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</si>
  <si>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</si>
  <si>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</si>
  <si>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</si>
  <si>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</si>
  <si>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</si>
  <si>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</si>
  <si>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</si>
  <si>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</si>
  <si>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</si>
  <si>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</si>
  <si>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</si>
  <si>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</si>
  <si>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</si>
  <si>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</si>
  <si>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</si>
  <si>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</si>
  <si>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</si>
  <si>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</si>
  <si>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</si>
  <si>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</si>
  <si>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</si>
  <si>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</si>
  <si>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</si>
  <si>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</si>
  <si>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</si>
  <si>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</si>
  <si>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</si>
  <si>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</si>
  <si>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</si>
  <si>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</si>
  <si>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</si>
  <si>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</si>
  <si>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</si>
  <si>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</si>
  <si>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</si>
  <si>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</si>
  <si>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</si>
  <si>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</si>
  <si>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</si>
  <si>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</si>
  <si>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</si>
  <si>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</si>
  <si>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</si>
  <si>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</si>
  <si>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</si>
  <si>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</si>
  <si>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</si>
  <si>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</si>
  <si>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</si>
  <si>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</si>
  <si>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</si>
  <si>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</si>
  <si>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</si>
  <si>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</si>
  <si>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</si>
  <si>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</si>
  <si>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</si>
  <si>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</si>
  <si>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</si>
  <si>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</si>
  <si>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</si>
  <si>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</si>
  <si>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</si>
  <si>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</si>
  <si>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</si>
  <si>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</si>
  <si>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</si>
  <si>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</si>
  <si>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</si>
  <si>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</si>
  <si>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</si>
  <si>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</si>
  <si>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</si>
  <si>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</si>
  <si>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</si>
  <si>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</si>
  <si>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</si>
  <si>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</si>
  <si>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</si>
  <si>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</si>
  <si>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</si>
  <si>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</si>
  <si>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</si>
  <si>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</si>
  <si>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</si>
  <si>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</si>
  <si>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</si>
  <si>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</si>
  <si>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</si>
  <si>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</si>
  <si>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</si>
  <si>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</si>
  <si>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</si>
  <si>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</si>
  <si>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</si>
  <si>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</si>
  <si>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</si>
  <si>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</si>
  <si>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</si>
  <si>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</si>
  <si>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</si>
  <si>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</si>
  <si>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</si>
  <si>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</si>
  <si>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</si>
  <si>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</si>
  <si>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</si>
  <si>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</si>
  <si>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</si>
  <si>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</si>
  <si>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</si>
  <si>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</si>
  <si>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</si>
  <si>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</si>
  <si>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</si>
  <si>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</si>
  <si>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</si>
  <si>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</si>
  <si>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</si>
  <si>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</si>
  <si>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</si>
  <si>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</si>
  <si>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</si>
  <si>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</si>
  <si>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</si>
  <si>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</si>
  <si>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</si>
  <si>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</si>
  <si>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</si>
  <si>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</si>
  <si>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</si>
  <si>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</si>
  <si>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</si>
  <si>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</si>
  <si>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</si>
  <si>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</si>
  <si>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</si>
  <si>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</si>
  <si>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</si>
  <si>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</si>
  <si>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</si>
  <si>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</si>
  <si>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</si>
  <si>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</si>
  <si>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</si>
  <si>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</si>
  <si>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</si>
  <si>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</si>
  <si>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</si>
  <si>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</si>
  <si>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</si>
  <si>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</si>
  <si>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</si>
  <si>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</si>
  <si>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</si>
  <si>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</si>
  <si>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</si>
  <si>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</si>
  <si>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</si>
  <si>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</si>
  <si>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</si>
  <si>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</si>
  <si>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</si>
  <si>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</si>
  <si>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</si>
  <si>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</si>
  <si>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</si>
  <si>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</si>
  <si>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</si>
  <si>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</si>
  <si>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</si>
  <si>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</si>
  <si>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</si>
  <si>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</si>
  <si>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</si>
  <si>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</si>
  <si>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</si>
  <si>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</si>
  <si>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</si>
  <si>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</si>
  <si>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</si>
  <si>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</si>
  <si>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</si>
  <si>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</si>
  <si>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</si>
  <si>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</si>
  <si>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</si>
  <si>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</si>
  <si>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</si>
  <si>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</si>
  <si>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</si>
  <si>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</si>
  <si>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</si>
  <si>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</si>
  <si>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</si>
  <si>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</si>
  <si>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</si>
  <si>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</si>
  <si>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</si>
  <si>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</si>
  <si>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</si>
  <si>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</si>
  <si>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</si>
  <si>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</si>
  <si>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</si>
  <si>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</si>
  <si>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</si>
  <si>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</si>
  <si>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</si>
  <si>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</si>
  <si>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</si>
  <si>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</si>
  <si>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</si>
  <si>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</si>
  <si>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</si>
  <si>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</si>
  <si>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</si>
  <si>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</si>
  <si>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</si>
  <si>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</si>
  <si>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</si>
  <si>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</si>
  <si>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</si>
  <si>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</si>
  <si>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</si>
  <si>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</si>
  <si>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</si>
  <si>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</si>
  <si>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</si>
  <si>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</si>
  <si>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</si>
  <si>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</si>
  <si>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</si>
  <si>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</si>
  <si>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</si>
  <si>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</si>
  <si>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</si>
  <si>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</si>
  <si>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</si>
  <si>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</si>
  <si>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</si>
  <si>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</si>
  <si>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</si>
  <si>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</si>
  <si>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</si>
  <si>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</si>
  <si>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</si>
  <si>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</si>
  <si>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</si>
  <si>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</si>
  <si>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</si>
  <si>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</si>
  <si>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</si>
  <si>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</si>
  <si>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</si>
  <si>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</si>
  <si>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</si>
  <si>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</si>
  <si>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</si>
  <si>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</si>
  <si>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</si>
  <si>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</si>
  <si>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</si>
  <si>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</si>
  <si>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</si>
  <si>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</si>
  <si>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</si>
  <si>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</si>
  <si>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</si>
  <si>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</si>
  <si>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</si>
  <si>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</si>
  <si>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</si>
  <si>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</si>
  <si>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</si>
  <si>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</si>
  <si>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</si>
  <si>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</si>
  <si>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</si>
  <si>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</si>
  <si>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</si>
  <si>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</si>
  <si>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</si>
  <si>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</si>
  <si>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</si>
  <si>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</si>
  <si>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</si>
  <si>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</si>
  <si>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</si>
  <si>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</si>
  <si>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</si>
  <si>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</si>
  <si>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</si>
  <si>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</si>
  <si>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</si>
  <si>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</si>
  <si>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</si>
  <si>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</si>
  <si>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</si>
  <si>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</si>
  <si>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</si>
  <si>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</si>
  <si>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</si>
  <si>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</si>
  <si>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</si>
  <si>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</si>
  <si>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</si>
  <si>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</si>
  <si>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</si>
  <si>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</si>
  <si>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</si>
  <si>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</si>
  <si>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</si>
  <si>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</si>
  <si>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</si>
  <si>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</si>
  <si>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</si>
  <si>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</si>
  <si>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</si>
  <si>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</si>
  <si>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</si>
  <si>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</si>
  <si>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</si>
  <si>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</si>
  <si>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</si>
  <si>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</si>
  <si>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</si>
  <si>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</si>
  <si>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</si>
  <si>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</si>
  <si>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</si>
  <si>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</si>
  <si>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</si>
  <si>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</si>
  <si>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</si>
  <si>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</si>
  <si>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</si>
  <si>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</si>
  <si>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</si>
  <si>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</si>
  <si>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</si>
  <si>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</si>
  <si>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</si>
  <si>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</si>
  <si>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</si>
  <si>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</si>
  <si>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</si>
  <si>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</si>
  <si>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</si>
  <si>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</si>
  <si>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</si>
  <si>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</si>
  <si>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</si>
  <si>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</si>
  <si>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</si>
  <si>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</si>
  <si>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</si>
  <si>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</si>
  <si>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</si>
  <si>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</si>
  <si>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</si>
  <si>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</si>
  <si>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</si>
  <si>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</si>
  <si>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</si>
  <si>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</si>
  <si>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</si>
  <si>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</si>
  <si>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</si>
  <si>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</si>
  <si>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</si>
  <si>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</si>
  <si>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</si>
  <si>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</si>
  <si>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</si>
  <si>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</si>
  <si>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</si>
  <si>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</si>
  <si>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</si>
  <si>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</si>
  <si>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</si>
  <si>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</si>
  <si>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</si>
  <si>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</si>
  <si>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</si>
  <si>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</si>
  <si>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</si>
  <si>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</si>
  <si>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</si>
  <si>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</si>
  <si>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</si>
  <si>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</si>
  <si>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</si>
  <si>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</si>
  <si>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</si>
  <si>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</si>
  <si>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</si>
  <si>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</si>
  <si>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</si>
  <si>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</si>
  <si>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</si>
  <si>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</si>
  <si>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</si>
  <si>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</si>
  <si>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</si>
  <si>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</si>
  <si>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</si>
  <si>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</si>
  <si>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</si>
  <si>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</si>
  <si>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</si>
  <si>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</si>
  <si>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</si>
  <si>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</si>
  <si>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</si>
  <si>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</si>
  <si>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</si>
  <si>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</si>
  <si>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</si>
  <si>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</si>
  <si>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</si>
  <si>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</si>
  <si>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</si>
  <si>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</si>
  <si>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</si>
  <si>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</si>
  <si>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</si>
  <si>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</si>
  <si>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</si>
  <si>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</si>
  <si>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</si>
  <si>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</si>
  <si>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</si>
  <si>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</si>
  <si>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</si>
  <si>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</si>
  <si>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</si>
  <si>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</si>
  <si>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</si>
  <si>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</si>
  <si>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</si>
  <si>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</si>
  <si>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</si>
  <si>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</si>
  <si>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</si>
  <si>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</si>
  <si>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</si>
  <si>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</si>
  <si>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</si>
  <si>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</si>
  <si>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</si>
  <si>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</si>
  <si>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</si>
  <si>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</si>
  <si>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</si>
  <si>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</si>
  <si>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</si>
  <si>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</si>
  <si>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</si>
  <si>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</si>
  <si>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</si>
  <si>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</si>
  <si>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</si>
  <si>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</si>
  <si>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</si>
  <si>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</si>
  <si>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</si>
  <si>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</si>
  <si>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</si>
  <si>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</si>
  <si>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</si>
  <si>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</si>
  <si>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</si>
  <si>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</si>
  <si>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</si>
  <si>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</si>
  <si>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</si>
  <si>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</si>
  <si>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</si>
  <si>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</si>
  <si>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</si>
  <si>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</si>
  <si>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</si>
  <si>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</si>
  <si>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</si>
  <si>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</si>
  <si>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</si>
  <si>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</si>
  <si>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</si>
  <si>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</si>
  <si>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</si>
  <si>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</si>
  <si>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</si>
  <si>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</si>
  <si>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</si>
  <si>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</si>
  <si>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</si>
  <si>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</si>
  <si>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</si>
  <si>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</si>
  <si>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</si>
  <si>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</si>
  <si>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</si>
  <si>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</si>
  <si>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</si>
  <si>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</si>
  <si>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</si>
  <si>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</si>
  <si>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</si>
  <si>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</si>
  <si>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</si>
  <si>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</si>
  <si>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</si>
  <si>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</si>
  <si>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</si>
  <si>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</si>
  <si>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</si>
  <si>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</si>
  <si>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</si>
  <si>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</si>
  <si>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</si>
  <si>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</si>
  <si>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</si>
  <si>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</si>
  <si>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</si>
  <si>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</si>
  <si>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</si>
  <si>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</si>
  <si>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</si>
  <si>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</si>
  <si>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</si>
  <si>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</si>
  <si>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</si>
  <si>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</si>
  <si>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</si>
  <si>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</si>
  <si>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</si>
  <si>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</si>
  <si>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</si>
  <si>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</si>
  <si>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</si>
  <si>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</si>
  <si>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</si>
  <si>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</si>
  <si>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</si>
  <si>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</si>
  <si>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</si>
  <si>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</si>
  <si>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</si>
  <si>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</si>
  <si>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</si>
  <si>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</si>
  <si>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</si>
  <si>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</si>
  <si>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</si>
  <si>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</si>
  <si>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</si>
  <si>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</si>
  <si>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</si>
  <si>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</si>
  <si>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</si>
  <si>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</si>
  <si>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</si>
  <si>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</si>
  <si>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</si>
  <si>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</si>
  <si>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</si>
  <si>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</si>
  <si>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</si>
  <si>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</si>
  <si>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</si>
  <si>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</si>
  <si>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</si>
  <si>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</si>
  <si>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</si>
  <si>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</si>
  <si>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</si>
  <si>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</si>
  <si>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</si>
  <si>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</si>
  <si>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</si>
  <si>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</si>
  <si>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</si>
  <si>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</si>
  <si>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</si>
  <si>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</si>
  <si>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</si>
  <si>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</si>
  <si>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</si>
  <si>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</si>
  <si>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</si>
  <si>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</si>
  <si>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</si>
  <si>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</si>
  <si>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</si>
  <si>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</si>
  <si>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</si>
  <si>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</si>
  <si>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</si>
  <si>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</si>
  <si>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</si>
  <si>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</si>
  <si>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</si>
  <si>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</si>
  <si>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</si>
  <si>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</si>
  <si>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</si>
  <si>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</si>
  <si>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</si>
  <si>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</si>
  <si>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</si>
  <si>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</si>
  <si>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</si>
  <si>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</si>
  <si>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</si>
  <si>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</si>
  <si>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</si>
  <si>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</si>
  <si>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</si>
  <si>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</si>
  <si>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</si>
  <si>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</si>
  <si>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</si>
  <si>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</si>
  <si>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</si>
  <si>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</si>
  <si>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</si>
  <si>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</si>
  <si>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</si>
  <si>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</si>
  <si>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</si>
  <si>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</si>
  <si>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</si>
  <si>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</si>
  <si>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</si>
  <si>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</si>
  <si>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</si>
  <si>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</si>
  <si>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</si>
  <si>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</si>
  <si>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</si>
  <si>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</si>
  <si>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</si>
  <si>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</si>
  <si>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</si>
  <si>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</si>
  <si>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</si>
  <si>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</si>
  <si>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</si>
  <si>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</si>
  <si>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</si>
  <si>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</si>
  <si>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</si>
  <si>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</si>
  <si>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</si>
  <si>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</si>
  <si>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</si>
  <si>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</si>
  <si>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</si>
  <si>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</si>
  <si>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</si>
  <si>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</si>
  <si>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</si>
  <si>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</si>
  <si>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</si>
  <si>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</si>
  <si>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</si>
  <si>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</si>
  <si>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</si>
  <si>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</si>
  <si>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</si>
  <si>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</si>
  <si>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</si>
  <si>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</si>
  <si>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</si>
  <si>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</si>
  <si>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</si>
  <si>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</si>
  <si>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</si>
  <si>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</si>
  <si>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</si>
  <si>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</si>
  <si>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</si>
  <si>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</si>
  <si>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</si>
  <si>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</si>
  <si>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</si>
  <si>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</si>
  <si>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</si>
  <si>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</si>
  <si>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</si>
  <si>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</si>
  <si>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</si>
  <si>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</si>
  <si>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</si>
  <si>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</si>
  <si>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</si>
  <si>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</si>
  <si>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</si>
  <si>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</si>
  <si>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</si>
  <si>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</si>
  <si>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</si>
  <si>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</si>
  <si>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</si>
  <si>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</si>
  <si>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</si>
  <si>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</si>
  <si>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</si>
  <si>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</si>
  <si>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</si>
  <si>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</si>
  <si>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</si>
  <si>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</si>
  <si>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</si>
  <si>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</si>
  <si>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</si>
  <si>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</si>
  <si>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</si>
  <si>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</si>
  <si>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</si>
  <si>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</si>
  <si>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</si>
  <si>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</si>
  <si>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</si>
  <si>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</si>
  <si>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</si>
  <si>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</si>
  <si>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</si>
  <si>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</si>
  <si>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</si>
  <si>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</si>
  <si>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</si>
  <si>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</si>
  <si>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</si>
  <si>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</si>
  <si>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</si>
  <si>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</si>
  <si>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</si>
  <si>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</si>
  <si>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</si>
  <si>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</si>
  <si>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</si>
  <si>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</si>
  <si>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</si>
  <si>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</si>
  <si>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</si>
  <si>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</si>
  <si>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</si>
  <si>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</si>
  <si>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</si>
  <si>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</si>
  <si>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</si>
  <si>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</si>
  <si>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</si>
  <si>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</si>
  <si>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</si>
  <si>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</si>
  <si>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</si>
  <si>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</si>
  <si>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</si>
  <si>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</si>
  <si>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</si>
  <si>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</si>
  <si>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</si>
  <si>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</si>
  <si>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</si>
  <si>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</si>
  <si>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</si>
  <si>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</si>
  <si>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</si>
  <si>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</si>
  <si>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</si>
  <si>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</si>
  <si>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</si>
  <si>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</si>
  <si>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</si>
  <si>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</si>
  <si>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</si>
  <si>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</si>
  <si>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</si>
  <si>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</si>
  <si>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</si>
  <si>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</si>
  <si>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</si>
  <si>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</si>
  <si>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</si>
  <si>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</si>
  <si>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</si>
  <si>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</si>
  <si>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</si>
  <si>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</si>
  <si>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</si>
  <si>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</si>
  <si>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</si>
  <si>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</si>
  <si>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</si>
  <si>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</si>
  <si>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</si>
  <si>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</si>
  <si>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</si>
  <si>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</si>
  <si>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</si>
  <si>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</si>
  <si>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</si>
  <si>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</si>
  <si>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</si>
  <si>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</si>
  <si>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</si>
  <si>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</si>
  <si>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</si>
  <si>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</si>
  <si>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</si>
  <si>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</si>
  <si>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</si>
  <si>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</si>
  <si>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</si>
  <si>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</si>
  <si>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</si>
  <si>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</si>
  <si>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</si>
  <si>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</si>
  <si>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</si>
  <si>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</si>
  <si>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</si>
  <si>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</si>
  <si>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</si>
  <si>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</si>
  <si>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</si>
  <si>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</si>
  <si>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</si>
  <si>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</si>
  <si>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</si>
  <si>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</si>
  <si>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</si>
  <si>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</si>
  <si>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</si>
  <si>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</si>
  <si>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</si>
  <si>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</si>
  <si>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</si>
  <si>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</si>
  <si>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</si>
  <si>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</si>
  <si>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</si>
  <si>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</si>
  <si>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</si>
  <si>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</si>
  <si>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</si>
  <si>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</si>
  <si>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</si>
  <si>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</si>
  <si>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</si>
  <si>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</si>
  <si>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</si>
  <si>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</si>
  <si>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</si>
  <si>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</si>
  <si>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</si>
  <si>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</si>
  <si>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</si>
  <si>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</si>
  <si>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</si>
  <si>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</si>
  <si>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</si>
  <si>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</si>
  <si>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</si>
  <si>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</si>
  <si>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</si>
  <si>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</si>
  <si>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</si>
  <si>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</si>
  <si>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</si>
  <si>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</si>
  <si>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</si>
  <si>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</si>
  <si>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</si>
  <si>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</si>
  <si>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</si>
  <si>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</si>
  <si>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</si>
  <si>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</si>
  <si>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</si>
  <si>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</si>
  <si>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</si>
  <si>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</si>
  <si>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</si>
  <si>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</si>
  <si>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</si>
  <si>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</si>
  <si>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</si>
  <si>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</si>
  <si>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</si>
  <si>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</si>
  <si>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</si>
  <si>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</si>
  <si>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</si>
  <si>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</si>
  <si>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</si>
  <si>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</si>
  <si>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</si>
  <si>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</si>
  <si>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</si>
  <si>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</si>
  <si>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</si>
  <si>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</si>
  <si>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</si>
  <si>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</si>
  <si>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</si>
  <si>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</si>
  <si>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</si>
  <si>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</si>
  <si>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</si>
  <si>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</si>
  <si>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</si>
  <si>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</si>
  <si>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</si>
  <si>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</si>
  <si>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</si>
  <si>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</si>
  <si>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</si>
  <si>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</si>
  <si>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</si>
  <si>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</si>
  <si>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</si>
  <si>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</si>
  <si>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</si>
  <si>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</si>
  <si>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</si>
  <si>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</si>
  <si>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</si>
  <si>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</si>
  <si>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</si>
  <si>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</si>
  <si>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</si>
  <si>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</si>
  <si>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</si>
  <si>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</si>
  <si>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</si>
  <si>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</si>
  <si>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</si>
  <si>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</si>
  <si>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</si>
  <si>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</si>
  <si>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</si>
  <si>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</si>
  <si>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</si>
  <si>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</si>
  <si>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</si>
  <si>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</si>
  <si>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</si>
  <si>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</si>
  <si>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</si>
  <si>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</si>
  <si>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</si>
  <si>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</si>
  <si>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</si>
  <si>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</si>
  <si>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</si>
  <si>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</si>
  <si>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</si>
  <si>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</si>
  <si>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</si>
  <si>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</si>
  <si>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</si>
  <si>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</si>
  <si>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</si>
  <si>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</si>
  <si>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</si>
  <si>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</si>
  <si>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</si>
  <si>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</si>
  <si>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</si>
  <si>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</si>
  <si>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</si>
  <si>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</si>
  <si>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</si>
  <si>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</si>
  <si>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</si>
  <si>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</si>
  <si>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</si>
  <si>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</si>
  <si>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</si>
  <si>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</si>
  <si>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</si>
  <si>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</si>
  <si>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</si>
  <si>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</si>
  <si>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</si>
  <si>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</si>
  <si>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</si>
  <si>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</si>
  <si>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</si>
  <si>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</si>
  <si>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</si>
  <si>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</si>
  <si>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</si>
  <si>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</si>
  <si>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</si>
  <si>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</si>
  <si>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</si>
  <si>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</si>
  <si>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</si>
  <si>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</si>
  <si>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</si>
  <si>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</si>
  <si>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</si>
  <si>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</si>
  <si>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</si>
  <si>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</si>
  <si>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</si>
  <si>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</si>
  <si>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</si>
  <si>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</si>
  <si>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</si>
  <si>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</si>
  <si>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</si>
  <si>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</si>
  <si>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</si>
  <si>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</si>
  <si>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</si>
  <si>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</si>
  <si>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</si>
  <si>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</si>
  <si>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</si>
  <si>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</si>
  <si>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</si>
  <si>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</si>
  <si>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</si>
  <si>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</si>
  <si>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</si>
  <si>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</si>
  <si>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</si>
  <si>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</si>
  <si>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</si>
  <si>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</si>
  <si>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</si>
  <si>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</si>
  <si>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</si>
  <si>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</si>
  <si>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</si>
  <si>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</si>
  <si>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</si>
  <si>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</si>
  <si>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</si>
  <si>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</si>
  <si>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</si>
  <si>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</si>
  <si>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</si>
  <si>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</si>
  <si>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</si>
  <si>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</si>
  <si>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</si>
  <si>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</si>
  <si>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</si>
  <si>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</si>
  <si>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</si>
  <si>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</si>
  <si>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</si>
  <si>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</si>
  <si>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</si>
  <si>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</si>
  <si>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</si>
  <si>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</si>
  <si>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</si>
  <si>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</si>
  <si>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</si>
  <si>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</si>
  <si>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</si>
  <si>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</si>
  <si>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</si>
  <si>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</si>
  <si>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</si>
  <si>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</si>
  <si>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</si>
  <si>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</si>
  <si>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</si>
  <si>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</si>
  <si>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</si>
  <si>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</si>
  <si>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</si>
  <si>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</si>
  <si>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</si>
  <si>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</si>
  <si>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</si>
  <si>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</si>
  <si>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</si>
  <si>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</si>
  <si>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</si>
  <si>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</si>
  <si>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</si>
  <si>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</si>
  <si>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</si>
  <si>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</si>
  <si>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</si>
  <si>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</si>
  <si>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</si>
  <si>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</si>
  <si>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</si>
  <si>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</si>
  <si>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</si>
  <si>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</si>
  <si>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</si>
  <si>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</si>
  <si>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</si>
  <si>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</si>
  <si>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</si>
  <si>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</si>
  <si>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</si>
  <si>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</si>
  <si>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</si>
  <si>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</si>
  <si>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</si>
  <si>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</si>
  <si>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</si>
  <si>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</si>
  <si>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</si>
  <si>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</si>
  <si>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</si>
  <si>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</si>
  <si>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</si>
  <si>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</si>
  <si>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</si>
  <si>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</si>
  <si>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</si>
  <si>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</si>
  <si>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</si>
  <si>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</si>
  <si>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</si>
  <si>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</si>
  <si>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</si>
  <si>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</si>
  <si>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</si>
  <si>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</si>
  <si>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</si>
  <si>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</si>
  <si>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</si>
  <si>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</si>
  <si>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</si>
  <si>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</si>
  <si>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</si>
  <si>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</si>
  <si>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</si>
  <si>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</si>
  <si>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</si>
  <si>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</si>
  <si>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</si>
  <si>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</si>
  <si>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</si>
  <si>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</si>
  <si>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</si>
  <si>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</si>
  <si>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</si>
  <si>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</si>
  <si>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</si>
  <si>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</si>
  <si>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</si>
  <si>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</si>
  <si>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</si>
  <si>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</si>
  <si>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</si>
  <si>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</si>
  <si>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</si>
  <si>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</si>
  <si>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</si>
  <si>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</si>
  <si>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</si>
  <si>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</si>
  <si>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</si>
  <si>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</si>
  <si>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</si>
  <si>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</si>
  <si>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</si>
  <si>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</si>
  <si>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</si>
  <si>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</si>
  <si>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</si>
  <si>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</si>
  <si>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</si>
  <si>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</si>
  <si>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</si>
  <si>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</si>
  <si>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</si>
  <si>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</si>
  <si>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</si>
  <si>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</si>
  <si>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</si>
  <si>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</si>
  <si>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</si>
  <si>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</si>
  <si>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</si>
  <si>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</si>
  <si>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</si>
  <si>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</si>
  <si>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</si>
  <si>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</si>
  <si>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</si>
  <si>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</si>
  <si>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</si>
  <si>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</si>
  <si>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</si>
  <si>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</si>
  <si>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</si>
  <si>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</si>
  <si>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</si>
  <si>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</si>
  <si>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</si>
  <si>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</si>
  <si>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</si>
  <si>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</si>
  <si>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</si>
  <si>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</si>
  <si>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</si>
  <si>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</si>
  <si>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</si>
  <si>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</si>
  <si>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</si>
  <si>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</si>
  <si>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</si>
  <si>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</si>
  <si>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</si>
  <si>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</si>
  <si>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</si>
  <si>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</si>
  <si>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</si>
  <si>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</si>
  <si>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</si>
  <si>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</si>
  <si>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</si>
  <si>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</si>
  <si>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</si>
  <si>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</si>
  <si>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</si>
  <si>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</si>
  <si>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</si>
  <si>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</si>
  <si>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</si>
  <si>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</si>
  <si>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</si>
  <si>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</si>
  <si>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</si>
  <si>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</si>
  <si>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</si>
  <si>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</si>
  <si>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</si>
  <si>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</si>
  <si>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</si>
  <si>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</si>
  <si>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</si>
  <si>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</si>
  <si>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</si>
  <si>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</si>
  <si>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</si>
  <si>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</si>
  <si>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</si>
  <si>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</si>
  <si>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</si>
  <si>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</si>
  <si>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</si>
  <si>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</si>
  <si>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</si>
  <si>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</si>
  <si>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</si>
  <si>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</si>
  <si>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</si>
  <si>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</si>
  <si>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</si>
  <si>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</si>
  <si>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</si>
  <si>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</si>
  <si>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</si>
  <si>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</si>
  <si>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</si>
  <si>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</si>
  <si>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</si>
  <si>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</si>
  <si>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</si>
  <si>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</si>
  <si>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</si>
  <si>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</si>
  <si>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</si>
  <si>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</si>
  <si>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</si>
  <si>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</si>
  <si>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</si>
  <si>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</si>
  <si>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</si>
  <si>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</si>
  <si>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</si>
  <si>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</si>
  <si>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</si>
  <si>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</si>
  <si>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</si>
  <si>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</si>
  <si>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</si>
  <si>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</si>
  <si>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</si>
  <si>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</si>
  <si>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</si>
  <si>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</si>
  <si>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</si>
  <si>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</si>
  <si>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</si>
  <si>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</si>
  <si>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</si>
  <si>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</si>
  <si>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</si>
  <si>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</si>
  <si>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</si>
  <si>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</si>
  <si>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</si>
  <si>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</si>
  <si>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</si>
  <si>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</si>
  <si>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</si>
  <si>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</si>
  <si>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</si>
  <si>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</si>
  <si>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</si>
  <si>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</si>
  <si>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</si>
  <si>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</si>
  <si>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</si>
  <si>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</si>
  <si>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</si>
  <si>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</si>
  <si>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</si>
  <si>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</si>
  <si>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</si>
  <si>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</si>
  <si>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</si>
  <si>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</si>
  <si>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</si>
  <si>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</si>
  <si>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</si>
  <si>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</si>
  <si>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</si>
  <si>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</si>
  <si>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</si>
  <si>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</si>
  <si>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</si>
  <si>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</si>
  <si>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</si>
  <si>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</si>
  <si>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</si>
  <si>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</si>
  <si>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</si>
  <si>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</si>
  <si>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</si>
  <si>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</si>
  <si>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</si>
  <si>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</si>
  <si>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</si>
  <si>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</si>
  <si>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</si>
  <si>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</si>
  <si>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</si>
  <si>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</si>
  <si>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</si>
  <si>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</si>
  <si>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</si>
  <si>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</si>
  <si>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</si>
  <si>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</si>
  <si>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</si>
  <si>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</si>
  <si>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</si>
  <si>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</si>
  <si>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</si>
  <si>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</si>
  <si>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</si>
  <si>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</si>
  <si>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</si>
  <si>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</si>
  <si>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</si>
  <si>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</si>
  <si>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</si>
  <si>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</si>
  <si>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</si>
  <si>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</si>
  <si>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</si>
  <si>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</si>
  <si>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</si>
  <si>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</si>
  <si>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</si>
  <si>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</si>
  <si>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</si>
  <si>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</si>
  <si>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</si>
  <si>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</si>
  <si>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</si>
  <si>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</si>
  <si>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</si>
  <si>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</si>
  <si>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</si>
  <si>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</si>
  <si>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</si>
  <si>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</si>
  <si>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</si>
  <si>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</si>
  <si>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</si>
  <si>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</si>
  <si>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</si>
  <si>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</si>
  <si>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</si>
  <si>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</si>
  <si>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</si>
  <si>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</si>
  <si>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</si>
  <si>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</si>
  <si>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</si>
  <si>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</si>
  <si>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</si>
  <si>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</si>
  <si>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</si>
  <si>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</si>
  <si>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</si>
  <si>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</si>
  <si>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</si>
  <si>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</si>
  <si>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</si>
  <si>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</si>
  <si>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</si>
  <si>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</si>
  <si>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</si>
  <si>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</si>
  <si>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</si>
  <si>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</si>
  <si>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</si>
  <si>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</si>
  <si>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</si>
  <si>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</si>
  <si>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</si>
  <si>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</si>
  <si>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</si>
  <si>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</si>
  <si>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</si>
  <si>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</si>
  <si>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</si>
  <si>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</si>
  <si>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</si>
  <si>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</si>
  <si>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</si>
  <si>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</si>
  <si>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</si>
  <si>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</si>
  <si>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</si>
  <si>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</si>
  <si>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</si>
  <si>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</si>
  <si>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</si>
  <si>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</si>
  <si>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</si>
  <si>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</si>
  <si>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</si>
  <si>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</si>
  <si>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</si>
  <si>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</si>
  <si>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</si>
  <si>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</si>
  <si>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</si>
  <si>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</si>
  <si>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</si>
  <si>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</si>
  <si>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</si>
  <si>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</si>
  <si>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</si>
  <si>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</si>
  <si>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</si>
  <si>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</si>
  <si>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</si>
  <si>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</si>
  <si>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</si>
  <si>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</si>
  <si>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</si>
  <si>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</si>
  <si>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</si>
  <si>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</si>
  <si>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</si>
  <si>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</si>
  <si>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</si>
  <si>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</si>
  <si>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</si>
  <si>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</si>
  <si>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</si>
  <si>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</si>
  <si>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</si>
  <si>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</si>
  <si>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</si>
  <si>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</si>
  <si>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</si>
  <si>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</si>
  <si>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</si>
  <si>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</si>
  <si>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</si>
  <si>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</si>
  <si>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</si>
  <si>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</si>
  <si>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</si>
  <si>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</si>
  <si>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</si>
  <si>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</si>
  <si>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</si>
  <si>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</si>
  <si>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</si>
  <si>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</si>
  <si>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</si>
  <si>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</si>
  <si>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</si>
  <si>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</si>
  <si>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</si>
  <si>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</si>
  <si>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</si>
  <si>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</si>
  <si>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</si>
  <si>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</si>
  <si>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</si>
  <si>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</si>
  <si>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</si>
  <si>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</si>
  <si>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</si>
  <si>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</si>
  <si>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</si>
  <si>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</si>
  <si>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</si>
  <si>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</si>
  <si>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</si>
  <si>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</si>
  <si>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</si>
  <si>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</si>
  <si>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</si>
  <si>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</si>
  <si>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</si>
  <si>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</si>
  <si>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</si>
  <si>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</si>
  <si>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</si>
  <si>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</si>
  <si>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</si>
  <si>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</si>
  <si>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</si>
  <si>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</si>
  <si>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</si>
  <si>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</si>
  <si>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</si>
  <si>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</si>
  <si>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</si>
  <si>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</si>
  <si>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</si>
  <si>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</si>
  <si>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</si>
  <si>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</si>
  <si>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</si>
  <si>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</si>
  <si>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</si>
  <si>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</si>
  <si>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</si>
  <si>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</si>
  <si>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</si>
  <si>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</si>
  <si>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</si>
  <si>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</si>
  <si>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</si>
  <si>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</si>
  <si>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</si>
  <si>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</si>
  <si>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</si>
  <si>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</si>
  <si>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</si>
  <si>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</si>
  <si>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</si>
  <si>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</si>
  <si>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</si>
  <si>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</si>
  <si>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</si>
  <si>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</si>
  <si>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</si>
  <si>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</si>
  <si>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</si>
  <si>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</si>
  <si>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</si>
  <si>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</si>
  <si>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</si>
  <si>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</si>
  <si>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</si>
  <si>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</si>
  <si>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</si>
  <si>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</si>
  <si>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</si>
  <si>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</si>
  <si>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</si>
  <si>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</si>
  <si>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</si>
  <si>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</si>
  <si>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</si>
  <si>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</si>
  <si>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</si>
  <si>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</si>
  <si>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</si>
  <si>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</si>
  <si>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</si>
  <si>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</si>
  <si>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</si>
  <si>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</si>
  <si>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</si>
  <si>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</si>
  <si>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</si>
  <si>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</si>
  <si>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</si>
  <si>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</si>
  <si>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</si>
  <si>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</si>
  <si>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</si>
  <si>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</si>
  <si>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</si>
  <si>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</si>
  <si>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</si>
  <si>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</si>
  <si>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</si>
  <si>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</si>
  <si>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</si>
  <si>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</si>
  <si>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</si>
  <si>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</si>
  <si>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</si>
  <si>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</si>
  <si>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</si>
  <si>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</si>
  <si>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</si>
  <si>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</si>
  <si>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</si>
  <si>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</si>
  <si>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</si>
  <si>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</si>
  <si>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</si>
  <si>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</si>
  <si>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</si>
  <si>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</si>
  <si>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</si>
  <si>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</si>
  <si>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</si>
  <si>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</si>
  <si>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</si>
  <si>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</si>
  <si>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</si>
  <si>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</si>
  <si>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</si>
  <si>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</si>
  <si>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</si>
  <si>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</si>
  <si>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</si>
  <si>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</si>
  <si>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</si>
  <si>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</si>
  <si>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</si>
  <si>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</si>
  <si>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</si>
  <si>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</si>
  <si>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</si>
  <si>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</si>
  <si>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</si>
  <si>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</si>
  <si>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</si>
  <si>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</si>
  <si>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</si>
  <si>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</si>
  <si>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</si>
  <si>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</si>
  <si>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</si>
  <si>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</si>
  <si>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</si>
  <si>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</si>
  <si>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</si>
  <si>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</si>
  <si>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</si>
  <si>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</si>
  <si>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</si>
  <si>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</si>
  <si>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</si>
  <si>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</si>
  <si>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</si>
  <si>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</si>
  <si>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</si>
  <si>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</si>
  <si>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</si>
  <si>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</si>
  <si>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</si>
  <si>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</si>
  <si>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</si>
  <si>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</si>
  <si>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</si>
  <si>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</si>
  <si>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</si>
  <si>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</si>
  <si>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</si>
  <si>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</si>
  <si>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</si>
  <si>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</si>
  <si>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</si>
  <si>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</si>
  <si>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</si>
  <si>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</si>
  <si>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</si>
  <si>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</si>
  <si>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</si>
  <si>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</si>
  <si>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</si>
  <si>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</si>
  <si>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</si>
  <si>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</si>
  <si>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</si>
  <si>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</si>
  <si>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</si>
  <si>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</si>
  <si>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</si>
  <si>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</si>
  <si>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</si>
  <si>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</si>
  <si>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</si>
  <si>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</si>
  <si>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</si>
  <si>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</si>
  <si>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</si>
  <si>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</si>
  <si>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</si>
  <si>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</si>
  <si>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</si>
  <si>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</si>
  <si>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</si>
  <si>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</si>
  <si>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</si>
  <si>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</si>
  <si>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</si>
  <si>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</si>
  <si>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</si>
  <si>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</si>
  <si>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</si>
  <si>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</si>
  <si>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</si>
  <si>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</si>
  <si>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</si>
  <si>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</si>
  <si>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</si>
  <si>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</si>
  <si>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</si>
  <si>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</si>
  <si>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</si>
  <si>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</si>
  <si>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</si>
  <si>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</si>
  <si>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</si>
  <si>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</si>
  <si>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</si>
  <si>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</si>
  <si>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</si>
  <si>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</si>
  <si>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</si>
  <si>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</si>
  <si>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</si>
  <si>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</si>
  <si>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</si>
  <si>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</si>
  <si>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</si>
  <si>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</si>
  <si>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</si>
  <si>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</si>
  <si>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</si>
  <si>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</si>
  <si>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</si>
  <si>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</si>
  <si>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</si>
  <si>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</si>
  <si>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</si>
  <si>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</si>
  <si>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</si>
  <si>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</si>
  <si>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</si>
  <si>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</si>
  <si>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</si>
  <si>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</si>
  <si>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</si>
  <si>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</si>
  <si>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</si>
  <si>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</si>
  <si>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</si>
  <si>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</si>
  <si>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</si>
  <si>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</si>
  <si>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</si>
  <si>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</si>
  <si>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</si>
  <si>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</si>
  <si>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</si>
  <si>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</si>
  <si>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</si>
  <si>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</si>
  <si>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</si>
  <si>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</si>
  <si>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</si>
  <si>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</si>
  <si>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</si>
  <si>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</si>
  <si>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</si>
  <si>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</si>
  <si>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</si>
  <si>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</si>
  <si>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</si>
  <si>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</si>
  <si>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</si>
  <si>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</si>
  <si>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</si>
  <si>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</si>
  <si>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</si>
  <si>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</si>
  <si>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</si>
  <si>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</si>
  <si>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</si>
  <si>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</si>
  <si>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</si>
  <si>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</si>
  <si>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</si>
  <si>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</si>
  <si>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</si>
  <si>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</si>
  <si>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</si>
  <si>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</si>
  <si>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</si>
  <si>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</si>
  <si>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</si>
  <si>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</si>
  <si>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</si>
  <si>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</si>
  <si>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</si>
  <si>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</si>
  <si>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</si>
  <si>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</si>
  <si>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</si>
  <si>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</si>
  <si>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</si>
  <si>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</si>
  <si>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</si>
  <si>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</si>
  <si>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</si>
  <si>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</si>
  <si>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</si>
  <si>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</si>
  <si>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</si>
  <si>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</si>
  <si>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</si>
  <si>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</si>
  <si>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</si>
  <si>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</si>
  <si>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</si>
  <si>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</si>
  <si>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</si>
  <si>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</si>
  <si>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</si>
  <si>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</si>
  <si>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</si>
  <si>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</si>
  <si>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</si>
  <si>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</si>
  <si>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</si>
  <si>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</si>
  <si>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</si>
  <si>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</si>
  <si>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</si>
  <si>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</si>
  <si>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</si>
  <si>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</si>
  <si>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</si>
  <si>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</si>
  <si>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</si>
  <si>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</si>
  <si>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</si>
  <si>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</si>
  <si>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</si>
  <si>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</si>
  <si>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</si>
  <si>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</si>
  <si>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</si>
  <si>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</si>
  <si>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</si>
  <si>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</si>
  <si>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</si>
  <si>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</si>
  <si>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</si>
  <si>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</si>
  <si>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</si>
  <si>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</si>
  <si>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</si>
  <si>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</si>
  <si>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</si>
  <si>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</si>
  <si>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</si>
  <si>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</si>
  <si>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</si>
  <si>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</si>
  <si>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</si>
  <si>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</si>
  <si>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</si>
  <si>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</si>
  <si>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</si>
  <si>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</si>
  <si>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</si>
  <si>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</si>
  <si>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</si>
  <si>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</si>
  <si>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</si>
  <si>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</si>
  <si>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</si>
  <si>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</si>
  <si>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</si>
  <si>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</si>
  <si>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</si>
  <si>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</si>
  <si>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</si>
  <si>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</si>
  <si>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</si>
  <si>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</si>
  <si>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</si>
  <si>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</si>
  <si>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</si>
  <si>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</si>
  <si>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</si>
  <si>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</si>
  <si>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</si>
  <si>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</si>
  <si>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</si>
  <si>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</si>
  <si>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</si>
  <si>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</si>
  <si>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</si>
  <si>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</si>
  <si>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</si>
  <si>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</si>
  <si>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</si>
  <si>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</si>
  <si>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</si>
  <si>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</si>
  <si>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</si>
  <si>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</si>
  <si>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</si>
  <si>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</si>
  <si>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</si>
  <si>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</si>
  <si>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</si>
  <si>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</si>
  <si>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</si>
  <si>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</si>
  <si>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</si>
  <si>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</si>
  <si>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</si>
  <si>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</si>
  <si>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</si>
  <si>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</si>
  <si>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</si>
  <si>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</si>
  <si>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</si>
  <si>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</si>
  <si>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</si>
  <si>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</si>
  <si>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</si>
  <si>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</si>
  <si>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</si>
  <si>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</si>
  <si>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</si>
  <si>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</si>
  <si>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</si>
  <si>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</si>
  <si>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</si>
  <si>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</si>
  <si>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</si>
  <si>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</si>
  <si>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</si>
  <si>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</si>
  <si>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</si>
  <si>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</si>
  <si>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</si>
  <si>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</si>
  <si>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</si>
  <si>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</si>
  <si>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</si>
  <si>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</si>
  <si>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</si>
  <si>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</si>
  <si>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</si>
  <si>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</si>
  <si>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</si>
  <si>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</si>
  <si>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</si>
  <si>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</si>
  <si>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</si>
  <si>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</si>
  <si>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</si>
  <si>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</si>
  <si>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</si>
  <si>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</si>
  <si>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</si>
  <si>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</si>
  <si>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</si>
  <si>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</si>
  <si>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</si>
  <si>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</si>
  <si>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</si>
  <si>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</si>
  <si>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</si>
  <si>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</si>
  <si>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</si>
  <si>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</si>
  <si>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</si>
  <si>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</si>
  <si>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</si>
  <si>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</si>
  <si>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</si>
  <si>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</si>
  <si>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</si>
  <si>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</si>
  <si>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</si>
  <si>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</si>
  <si>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</si>
  <si>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</si>
  <si>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</si>
  <si>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</si>
  <si>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</si>
  <si>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</si>
  <si>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</si>
  <si>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</si>
  <si>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</si>
  <si>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</si>
  <si>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</si>
  <si>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</si>
  <si>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</si>
  <si>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</si>
  <si>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</si>
  <si>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</si>
  <si>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</si>
  <si>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</si>
  <si>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</si>
  <si>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</si>
  <si>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</si>
  <si>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</si>
  <si>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</si>
  <si>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</si>
  <si>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</si>
  <si>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</si>
  <si>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</si>
  <si>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</si>
  <si>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</si>
  <si>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</si>
  <si>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</si>
  <si>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</si>
  <si>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</si>
  <si>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</si>
  <si>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</si>
  <si>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</si>
  <si>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</si>
  <si>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</si>
  <si>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</si>
  <si>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</si>
  <si>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</si>
  <si>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</si>
  <si>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</si>
  <si>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</si>
  <si>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</si>
  <si>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</si>
  <si>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</si>
  <si>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</si>
  <si>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</si>
  <si>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</si>
  <si>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</si>
  <si>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</si>
  <si>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</si>
  <si>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</si>
  <si>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</si>
  <si>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</si>
  <si>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</si>
  <si>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</si>
  <si>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</si>
  <si>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</si>
  <si>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</si>
  <si>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</si>
  <si>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</si>
  <si>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</si>
  <si>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</si>
  <si>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</si>
  <si>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</si>
  <si>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</si>
  <si>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</si>
  <si>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</si>
  <si>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</si>
  <si>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</si>
  <si>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</si>
  <si>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</si>
  <si>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</si>
  <si>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</si>
  <si>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</si>
  <si>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</si>
  <si>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</si>
  <si>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</si>
  <si>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</si>
  <si>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</si>
  <si>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</si>
  <si>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</si>
  <si>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</si>
  <si>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</si>
  <si>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</si>
  <si>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</si>
  <si>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</si>
  <si>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</si>
  <si>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</si>
  <si>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</si>
  <si>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</si>
  <si>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</si>
  <si>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</si>
  <si>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</si>
  <si>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</si>
  <si>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</si>
  <si>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</si>
  <si>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</si>
  <si>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</si>
  <si>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</si>
  <si>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</si>
  <si>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</si>
  <si>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</si>
  <si>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</si>
  <si>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</si>
  <si>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</si>
  <si>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</si>
  <si>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</si>
  <si>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</si>
  <si>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</si>
  <si>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</si>
  <si>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</si>
  <si>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</si>
  <si>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</si>
  <si>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</si>
  <si>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</si>
  <si>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</si>
  <si>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</si>
  <si>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</si>
  <si>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</si>
  <si>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</si>
  <si>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</si>
  <si>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</si>
  <si>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</si>
  <si>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</si>
  <si>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</si>
  <si>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</si>
  <si>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</si>
  <si>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</si>
  <si>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</si>
  <si>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</si>
  <si>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</si>
  <si>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</si>
  <si>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</si>
  <si>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</si>
  <si>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</si>
  <si>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</si>
  <si>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</si>
  <si>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</si>
  <si>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</si>
  <si>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</si>
  <si>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</si>
  <si>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</si>
  <si>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</si>
  <si>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</si>
  <si>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</si>
  <si>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</si>
  <si>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</si>
  <si>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</si>
  <si>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</si>
  <si>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</si>
  <si>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</si>
  <si>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</si>
  <si>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</si>
  <si>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</si>
  <si>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</si>
  <si>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</si>
  <si>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</si>
  <si>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</si>
  <si>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</si>
  <si>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</si>
  <si>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</si>
  <si>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</si>
  <si>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</si>
  <si>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</si>
  <si>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</si>
  <si>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</si>
  <si>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</si>
  <si>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</si>
  <si>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</si>
  <si>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</si>
  <si>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</si>
  <si>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</si>
  <si>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</si>
  <si>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</si>
  <si>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</si>
  <si>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</si>
  <si>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</si>
  <si>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</si>
  <si>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</si>
  <si>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</si>
  <si>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</si>
  <si>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</si>
  <si>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</si>
  <si>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</si>
  <si>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</si>
  <si>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</si>
  <si>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</si>
  <si>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</si>
  <si>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</si>
  <si>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</si>
  <si>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</si>
  <si>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</si>
  <si>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</si>
  <si>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</si>
  <si>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</si>
  <si>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</si>
  <si>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</si>
  <si>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</si>
  <si>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</si>
  <si>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</si>
  <si>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</si>
  <si>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</si>
  <si>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</si>
  <si>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</si>
  <si>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</si>
  <si>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</si>
  <si>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</si>
  <si>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</si>
  <si>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</si>
  <si>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</si>
  <si>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</si>
  <si>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</si>
  <si>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</si>
  <si>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</si>
  <si>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</si>
  <si>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</si>
  <si>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</si>
  <si>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</si>
  <si>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</si>
  <si>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</si>
  <si>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</si>
  <si>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</si>
  <si>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</si>
  <si>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</si>
  <si>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</si>
  <si>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</si>
  <si>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</si>
  <si>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</si>
  <si>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</si>
  <si>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</si>
  <si>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</si>
  <si>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</si>
  <si>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</si>
  <si>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</si>
  <si>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</si>
  <si>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</si>
  <si>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</si>
  <si>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</si>
  <si>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</si>
  <si>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</si>
  <si>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</si>
  <si>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</si>
  <si>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</si>
  <si>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</si>
  <si>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</si>
  <si>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</si>
  <si>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</si>
  <si>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</si>
  <si>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</si>
  <si>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</si>
  <si>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</si>
  <si>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</si>
  <si>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</si>
  <si>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</si>
  <si>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</si>
  <si>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</si>
  <si>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</si>
  <si>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</si>
  <si>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</si>
  <si>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</si>
  <si>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</si>
  <si>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</si>
  <si>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</si>
  <si>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</si>
  <si>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</si>
  <si>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</si>
  <si>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</si>
  <si>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</si>
  <si>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</si>
  <si>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</si>
  <si>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</si>
  <si>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</si>
  <si>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</si>
  <si>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</si>
  <si>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</si>
  <si>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</si>
  <si>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</si>
  <si>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</si>
  <si>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</si>
  <si>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</si>
  <si>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</si>
  <si>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</si>
  <si>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</si>
  <si>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</si>
  <si>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</si>
  <si>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</si>
  <si>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</si>
  <si>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</si>
  <si>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</si>
  <si>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</si>
  <si>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</si>
  <si>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</si>
  <si>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</si>
  <si>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</si>
  <si>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</si>
  <si>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</si>
  <si>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</si>
  <si>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</si>
  <si>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</si>
  <si>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</si>
  <si>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</si>
  <si>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</si>
  <si>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</si>
  <si>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</si>
  <si>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</si>
  <si>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</si>
  <si>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</si>
  <si>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</si>
  <si>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</si>
  <si>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</si>
  <si>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</si>
  <si>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</si>
  <si>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</si>
  <si>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</si>
  <si>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</si>
  <si>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</si>
  <si>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</si>
  <si>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</si>
  <si>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</si>
  <si>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</si>
  <si>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</si>
  <si>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</si>
  <si>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</si>
  <si>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</si>
  <si>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</si>
  <si>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</si>
  <si>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</si>
  <si>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</si>
  <si>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</si>
  <si>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</si>
  <si>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</si>
  <si>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</si>
  <si>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</si>
  <si>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</si>
  <si>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</si>
  <si>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</si>
  <si>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</si>
  <si>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</si>
  <si>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</si>
  <si>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</si>
  <si>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</si>
  <si>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</si>
  <si>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</si>
  <si>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</si>
  <si>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</si>
  <si>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</si>
  <si>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</si>
  <si>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</si>
  <si>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</si>
  <si>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</si>
  <si>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</si>
  <si>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</si>
  <si>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</si>
  <si>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</si>
  <si>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</si>
  <si>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</si>
  <si>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</si>
  <si>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</si>
  <si>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</si>
  <si>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</si>
  <si>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</si>
  <si>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</si>
  <si>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</si>
  <si>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</si>
  <si>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</si>
  <si>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</si>
  <si>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</si>
  <si>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</si>
  <si>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</si>
  <si>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</si>
  <si>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</si>
  <si>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</si>
  <si>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</si>
  <si>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</si>
  <si>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</si>
  <si>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</si>
  <si>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</si>
  <si>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</si>
  <si>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</si>
  <si>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</si>
  <si>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</si>
  <si>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</si>
  <si>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</si>
  <si>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</si>
  <si>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</si>
  <si>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</si>
  <si>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</si>
  <si>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</si>
  <si>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</si>
  <si>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</si>
  <si>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</si>
  <si>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</si>
  <si>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</si>
  <si>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</si>
  <si>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</si>
  <si>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</si>
  <si>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</si>
  <si>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</si>
  <si>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</si>
  <si>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</si>
  <si>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</si>
  <si>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</si>
  <si>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</si>
  <si>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</si>
  <si>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</si>
  <si>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</si>
  <si>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</si>
  <si>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</si>
  <si>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</si>
  <si>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</si>
  <si>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</si>
  <si>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</si>
  <si>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</si>
  <si>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</si>
  <si>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</si>
  <si>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</si>
  <si>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</si>
  <si>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</si>
  <si>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</si>
  <si>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</si>
  <si>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</si>
  <si>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</si>
  <si>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</si>
  <si>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</si>
  <si>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</si>
  <si>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</si>
  <si>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</si>
  <si>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</si>
  <si>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</si>
  <si>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</si>
  <si>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</si>
  <si>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</si>
  <si>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</si>
  <si>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</si>
  <si>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</si>
  <si>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</si>
  <si>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</si>
  <si>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</si>
  <si>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</si>
  <si>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</si>
  <si>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</si>
  <si>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</si>
  <si>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</si>
  <si>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</si>
  <si>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</si>
  <si>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</si>
  <si>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</si>
  <si>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</si>
  <si>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</si>
  <si>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</si>
  <si>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</si>
  <si>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</si>
  <si>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</si>
  <si>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</si>
  <si>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</si>
  <si>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</si>
  <si>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</si>
  <si>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</si>
  <si>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</si>
  <si>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</si>
  <si>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</si>
  <si>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</si>
  <si>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</si>
  <si>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</si>
  <si>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</si>
  <si>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</si>
  <si>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</si>
  <si>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</si>
  <si>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</si>
  <si>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</si>
  <si>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</si>
  <si>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</si>
  <si>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</si>
  <si>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</si>
  <si>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</si>
  <si>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</si>
  <si>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</si>
  <si>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</si>
  <si>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</si>
  <si>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</si>
  <si>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</si>
  <si>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</si>
  <si>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</si>
  <si>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</si>
  <si>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</si>
  <si>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</si>
  <si>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</si>
  <si>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</si>
  <si>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</si>
  <si>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</si>
  <si>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</si>
  <si>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</si>
  <si>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</si>
  <si>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</si>
  <si>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</si>
  <si>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</si>
  <si>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</si>
  <si>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</si>
  <si>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</si>
  <si>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</si>
  <si>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</si>
  <si>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</si>
  <si>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</si>
  <si>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</si>
  <si>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</si>
  <si>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</si>
  <si>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</si>
  <si>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</si>
  <si>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</si>
  <si>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</si>
  <si>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</si>
  <si>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</si>
  <si>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</si>
  <si>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</si>
  <si>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</si>
  <si>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</si>
  <si>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</si>
  <si>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</si>
  <si>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</si>
  <si>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</si>
  <si>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</si>
  <si>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</si>
  <si>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</si>
  <si>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</si>
  <si>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</si>
  <si>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</si>
  <si>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</si>
  <si>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</si>
  <si>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</si>
  <si>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</si>
  <si>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</si>
  <si>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</si>
  <si>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</si>
  <si>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</si>
  <si>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</si>
  <si>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</si>
  <si>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</si>
  <si>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</si>
  <si>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</si>
  <si>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</si>
  <si>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</si>
  <si>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</si>
  <si>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</si>
  <si>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</si>
  <si>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</si>
  <si>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</si>
  <si>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</si>
  <si>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</si>
  <si>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</si>
  <si>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</si>
  <si>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</si>
  <si>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</si>
  <si>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</si>
  <si>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</si>
  <si>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</si>
  <si>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</si>
  <si>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</si>
  <si>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</si>
  <si>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</si>
  <si>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</si>
  <si>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</si>
  <si>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</si>
  <si>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</si>
  <si>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</si>
  <si>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</si>
  <si>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</si>
  <si>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</si>
  <si>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</si>
  <si>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</si>
  <si>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</si>
  <si>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</si>
  <si>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</si>
  <si>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</si>
  <si>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</si>
  <si>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</si>
  <si>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</si>
  <si>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</si>
  <si>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</si>
  <si>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</si>
  <si>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</si>
  <si>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</si>
  <si>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</si>
  <si>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</si>
  <si>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</si>
  <si>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</si>
  <si>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</si>
  <si>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</si>
  <si>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</si>
  <si>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</si>
  <si>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</si>
  <si>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</si>
  <si>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</si>
  <si>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</si>
  <si>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</si>
  <si>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</si>
  <si>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</si>
  <si>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</si>
  <si>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</si>
  <si>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</si>
  <si>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</si>
  <si>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</si>
  <si>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</si>
  <si>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</si>
  <si>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</si>
  <si>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</si>
  <si>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</si>
  <si>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</si>
  <si>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</si>
  <si>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</si>
  <si>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</si>
  <si>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</si>
  <si>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</si>
  <si>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</si>
  <si>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</si>
  <si>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</si>
  <si>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</si>
  <si>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</si>
  <si>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</si>
  <si>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</si>
  <si>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</si>
  <si>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</si>
  <si>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</si>
  <si>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</si>
  <si>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</si>
  <si>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</si>
  <si>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</si>
  <si>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</si>
  <si>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</si>
  <si>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</si>
  <si>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</si>
  <si>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</si>
  <si>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</si>
  <si>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</si>
  <si>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</si>
  <si>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</si>
  <si>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</si>
  <si>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</si>
  <si>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</si>
  <si>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</si>
  <si>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</si>
  <si>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</si>
  <si>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</si>
  <si>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</si>
  <si>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</si>
  <si>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</si>
  <si>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</si>
  <si>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</si>
  <si>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</si>
  <si>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</si>
  <si>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</si>
  <si>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</si>
  <si>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</si>
  <si>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</si>
  <si>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</si>
  <si>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</si>
  <si>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</si>
  <si>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</si>
  <si>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</si>
  <si>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</si>
  <si>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</si>
  <si>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</si>
  <si>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</si>
  <si>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</si>
  <si>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</si>
  <si>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</si>
  <si>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</si>
  <si>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</si>
  <si>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</si>
  <si>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</si>
  <si>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</si>
  <si>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</si>
  <si>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</si>
  <si>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</si>
  <si>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</si>
  <si>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</si>
  <si>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</si>
  <si>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</si>
  <si>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</si>
  <si>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</si>
  <si>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</si>
  <si>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</si>
  <si>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</si>
  <si>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</si>
  <si>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</si>
  <si>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</si>
  <si>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</si>
  <si>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</si>
  <si>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</si>
  <si>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</si>
  <si>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</si>
  <si>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</si>
  <si>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</si>
  <si>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</si>
  <si>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</si>
  <si>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</si>
  <si>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</si>
  <si>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</si>
  <si>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</si>
  <si>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</si>
  <si>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</si>
  <si>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</si>
  <si>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</si>
  <si>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</si>
  <si>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</si>
  <si>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</si>
  <si>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</si>
  <si>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</si>
  <si>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</si>
  <si>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</si>
  <si>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</si>
  <si>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</si>
  <si>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</si>
  <si>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</si>
  <si>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</si>
  <si>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</si>
  <si>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</si>
  <si>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</si>
  <si>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</si>
  <si>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</si>
  <si>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</si>
  <si>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</si>
  <si>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</si>
  <si>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</si>
  <si>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</si>
  <si>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</si>
  <si>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</si>
  <si>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</si>
  <si>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</si>
  <si>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</si>
  <si>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</si>
  <si>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</si>
  <si>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</si>
  <si>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</si>
  <si>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</si>
  <si>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</si>
  <si>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</si>
  <si>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</si>
  <si>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</si>
  <si>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</si>
  <si>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</si>
  <si>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</si>
  <si>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</si>
  <si>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</si>
  <si>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</si>
  <si>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</si>
  <si>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</si>
  <si>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</si>
  <si>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</si>
  <si>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</si>
  <si>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</si>
  <si>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</si>
  <si>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</si>
  <si>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</si>
  <si>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</si>
  <si>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</si>
  <si>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</si>
  <si>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</si>
  <si>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</si>
  <si>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</si>
  <si>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</si>
  <si>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</si>
  <si>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</si>
  <si>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</si>
  <si>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</si>
  <si>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</si>
  <si>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</si>
  <si>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</si>
  <si>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</si>
  <si>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</si>
  <si>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</si>
  <si>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</si>
  <si>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</si>
  <si>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</si>
  <si>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</si>
  <si>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</si>
  <si>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</si>
  <si>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</si>
  <si>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</si>
  <si>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</si>
  <si>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</si>
  <si>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</si>
  <si>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</si>
  <si>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</si>
  <si>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</si>
  <si>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</si>
  <si>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</si>
  <si>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</si>
  <si>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</si>
  <si>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</si>
  <si>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</si>
  <si>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</si>
  <si>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</si>
  <si>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</si>
  <si>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</si>
  <si>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</si>
  <si>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</si>
  <si>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</si>
  <si>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</si>
  <si>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</si>
  <si>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</si>
  <si>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</si>
  <si>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</si>
  <si>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</si>
  <si>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</si>
  <si>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</si>
  <si>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</si>
  <si>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</si>
  <si>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</si>
  <si>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</si>
  <si>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</si>
  <si>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</si>
  <si>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</si>
  <si>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</si>
  <si>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</si>
  <si>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</si>
  <si>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</si>
  <si>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</si>
  <si>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</si>
  <si>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</si>
  <si>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</si>
  <si>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</si>
  <si>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</si>
  <si>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</si>
  <si>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</si>
  <si>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</si>
  <si>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</si>
  <si>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</si>
  <si>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</si>
  <si>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</si>
  <si>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</si>
  <si>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</si>
  <si>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</si>
  <si>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</si>
  <si>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</si>
  <si>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</si>
  <si>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</si>
  <si>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</si>
  <si>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</si>
  <si>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</si>
  <si>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</si>
  <si>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</si>
  <si>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</si>
  <si>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</si>
  <si>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</si>
  <si>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</si>
  <si>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</si>
  <si>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</si>
  <si>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</si>
  <si>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</si>
  <si>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</si>
  <si>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</si>
  <si>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</si>
  <si>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</si>
  <si>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</si>
  <si>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</si>
  <si>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</si>
  <si>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</si>
  <si>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</si>
  <si>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</si>
  <si>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</si>
  <si>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</si>
  <si>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</si>
  <si>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</si>
  <si>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</si>
  <si>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</si>
  <si>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</si>
  <si>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</si>
  <si>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</si>
  <si>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</si>
  <si>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</si>
  <si>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</si>
  <si>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</si>
  <si>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</si>
  <si>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</si>
  <si>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</si>
  <si>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</si>
  <si>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</si>
  <si>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</si>
  <si>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</si>
  <si>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</si>
  <si>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</si>
  <si>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</si>
  <si>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</si>
  <si>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</si>
  <si>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</si>
  <si>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</si>
  <si>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</si>
  <si>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</si>
  <si>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</si>
  <si>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</si>
  <si>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</si>
  <si>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</si>
  <si>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</si>
  <si>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</si>
  <si>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</si>
  <si>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</si>
  <si>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</si>
  <si>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</si>
  <si>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</si>
  <si>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</si>
  <si>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</si>
  <si>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</si>
  <si>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</si>
  <si>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</si>
  <si>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</si>
  <si>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</si>
  <si>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</si>
  <si>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</si>
  <si>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</si>
  <si>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</si>
  <si>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</si>
  <si>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</si>
  <si>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</si>
  <si>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</si>
  <si>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</si>
  <si>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</si>
  <si>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</si>
  <si>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</si>
  <si>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</si>
  <si>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</si>
  <si>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</si>
  <si>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</si>
  <si>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</si>
  <si>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</si>
  <si>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</si>
  <si>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</si>
  <si>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</si>
  <si>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</si>
  <si>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</si>
  <si>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</si>
  <si>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</si>
  <si>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</si>
  <si>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</si>
  <si>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</si>
  <si>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</si>
  <si>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</si>
  <si>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</si>
  <si>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</si>
  <si>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</si>
  <si>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</si>
  <si>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</si>
  <si>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</si>
  <si>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</si>
  <si>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</si>
  <si>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</si>
  <si>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</si>
  <si>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</si>
  <si>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</si>
  <si>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</si>
  <si>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</si>
  <si>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</si>
  <si>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</si>
  <si>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</si>
  <si>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</si>
  <si>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</si>
  <si>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</si>
  <si>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</si>
  <si>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</si>
  <si>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</si>
  <si>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</si>
  <si>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</si>
  <si>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</si>
  <si>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</si>
  <si>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</si>
  <si>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</si>
  <si>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</si>
  <si>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</si>
  <si>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</si>
  <si>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</si>
  <si>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</si>
  <si>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</si>
  <si>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</si>
  <si>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</si>
  <si>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</si>
  <si>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</si>
  <si>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</si>
  <si>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</si>
  <si>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</si>
  <si>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</si>
  <si>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</si>
  <si>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</si>
  <si>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</si>
  <si>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</si>
  <si>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</si>
  <si>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</si>
  <si>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</si>
  <si>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</si>
  <si>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</si>
  <si>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</si>
  <si>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</si>
  <si>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</si>
  <si>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</si>
  <si>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</si>
  <si>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</si>
  <si>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</si>
  <si>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</si>
  <si>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</si>
  <si>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</si>
  <si>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</si>
  <si>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</si>
  <si>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</si>
  <si>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</si>
  <si>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</si>
  <si>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</si>
  <si>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</si>
  <si>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</si>
  <si>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</si>
  <si>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</si>
  <si>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</si>
  <si>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</si>
  <si>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</si>
  <si>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</si>
  <si>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</si>
  <si>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</si>
  <si>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</si>
  <si>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</si>
  <si>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</si>
  <si>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</si>
  <si>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</si>
  <si>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</si>
  <si>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</si>
  <si>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</si>
  <si>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</si>
  <si>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</si>
  <si>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</si>
  <si>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</si>
  <si>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</si>
  <si>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</si>
  <si>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</si>
  <si>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</si>
  <si>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</si>
  <si>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</si>
  <si>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</si>
  <si>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</si>
  <si>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</si>
  <si>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</si>
  <si>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</si>
  <si>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</si>
  <si>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</si>
  <si>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</si>
  <si>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</si>
  <si>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</si>
  <si>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</si>
  <si>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</si>
  <si>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</si>
  <si>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</si>
  <si>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</si>
  <si>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</si>
  <si>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</si>
  <si>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</si>
  <si>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</si>
  <si>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</si>
  <si>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</si>
  <si>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</si>
  <si>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</si>
  <si>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</si>
  <si>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</si>
  <si>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</si>
  <si>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</si>
  <si>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</si>
  <si>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</si>
  <si>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</si>
  <si>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</si>
  <si>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</si>
  <si>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</si>
  <si>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</si>
  <si>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</si>
  <si>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</si>
  <si>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</si>
  <si>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</si>
  <si>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</si>
  <si>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</si>
  <si>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</si>
  <si>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</si>
  <si>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</si>
  <si>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</si>
  <si>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</si>
  <si>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</si>
  <si>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</si>
  <si>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</si>
  <si>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</si>
  <si>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</si>
  <si>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</si>
  <si>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</si>
  <si>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</si>
  <si>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</si>
  <si>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</si>
  <si>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</si>
  <si>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</si>
  <si>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</si>
  <si>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</si>
  <si>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</si>
  <si>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</si>
  <si>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</si>
  <si>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</si>
  <si>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</si>
  <si>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</si>
  <si>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</si>
  <si>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</si>
  <si>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</si>
  <si>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</si>
  <si>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</si>
  <si>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</si>
  <si>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</si>
  <si>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</si>
  <si>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</si>
  <si>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</si>
  <si>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</si>
  <si>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</si>
  <si>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</si>
  <si>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</si>
  <si>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</si>
  <si>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</si>
  <si>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</si>
  <si>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</si>
  <si>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</si>
  <si>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</si>
  <si>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</si>
  <si>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</si>
  <si>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</si>
  <si>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</si>
  <si>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</si>
  <si>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</si>
  <si>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</si>
  <si>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</si>
  <si>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</si>
  <si>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</si>
  <si>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</si>
  <si>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</si>
  <si>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</si>
  <si>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</si>
  <si>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</si>
  <si>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</si>
  <si>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</si>
  <si>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</si>
  <si>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</si>
  <si>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</si>
  <si>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</si>
  <si>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</si>
  <si>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</si>
  <si>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</si>
  <si>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</si>
  <si>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</si>
  <si>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</si>
  <si>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</si>
  <si>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</si>
  <si>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</si>
  <si>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</si>
  <si>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</si>
  <si>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</si>
  <si>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</si>
  <si>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</si>
  <si>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</si>
  <si>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</si>
  <si>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</si>
  <si>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</si>
  <si>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</si>
  <si>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</si>
  <si>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</si>
  <si>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</si>
  <si>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</si>
  <si>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</si>
  <si>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</si>
  <si>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</si>
  <si>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</si>
  <si>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</si>
  <si>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</si>
  <si>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</si>
  <si>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</si>
  <si>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</si>
  <si>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</si>
  <si>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</si>
  <si>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</si>
  <si>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</si>
  <si>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</si>
  <si>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</si>
  <si>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</si>
  <si>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</si>
  <si>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</si>
  <si>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</si>
  <si>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</si>
  <si>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</si>
  <si>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</si>
  <si>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</si>
  <si>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</si>
  <si>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</si>
  <si>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</si>
  <si>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</si>
  <si>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</si>
  <si>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</si>
  <si>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</si>
  <si>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</si>
  <si>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</si>
  <si>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</si>
  <si>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</si>
  <si>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</si>
  <si>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</si>
  <si>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</si>
  <si>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</si>
  <si>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</si>
  <si>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</si>
  <si>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</si>
  <si>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</si>
  <si>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</si>
  <si>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</si>
  <si>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</si>
  <si>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</si>
  <si>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</si>
  <si>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</si>
  <si>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</si>
  <si>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</si>
  <si>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</si>
  <si>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</si>
  <si>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</si>
  <si>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</si>
  <si>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</si>
  <si>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</si>
  <si>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</si>
  <si>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</si>
  <si>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</si>
  <si>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</si>
  <si>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</si>
  <si>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</si>
  <si>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</si>
  <si>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</si>
  <si>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</si>
  <si>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</si>
  <si>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</si>
  <si>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</si>
  <si>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</si>
  <si>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</si>
  <si>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</si>
  <si>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</si>
  <si>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</si>
  <si>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</si>
  <si>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</si>
  <si>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</si>
  <si>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</si>
  <si>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</si>
  <si>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</si>
  <si>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</si>
  <si>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</si>
  <si>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</si>
  <si>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</si>
  <si>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</si>
  <si>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</si>
  <si>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</si>
  <si>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</si>
  <si>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</si>
  <si>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</si>
  <si>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</si>
  <si>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</si>
  <si>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</si>
  <si>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</si>
  <si>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</si>
  <si>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</si>
  <si>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</si>
  <si>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</si>
  <si>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</si>
  <si>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</si>
  <si>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</si>
  <si>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</si>
  <si>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</si>
  <si>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</si>
  <si>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</si>
  <si>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</si>
  <si>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</si>
  <si>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</si>
  <si>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</si>
  <si>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</si>
  <si>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</si>
  <si>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</si>
  <si>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</si>
  <si>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</si>
  <si>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</si>
  <si>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</si>
  <si>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</si>
  <si>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</si>
  <si>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</si>
  <si>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</si>
  <si>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</si>
  <si>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</si>
  <si>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</si>
  <si>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</si>
  <si>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</si>
  <si>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</si>
  <si>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</si>
  <si>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</si>
  <si>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</si>
  <si>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</si>
  <si>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</si>
  <si>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</si>
  <si>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</si>
  <si>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</si>
  <si>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</si>
  <si>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</si>
  <si>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</si>
  <si>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</si>
  <si>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</si>
  <si>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</si>
  <si>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</si>
  <si>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</si>
  <si>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</si>
  <si>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</si>
  <si>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</si>
  <si>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</si>
  <si>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</si>
  <si>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</si>
  <si>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</si>
  <si>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</si>
  <si>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</si>
  <si>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</si>
  <si>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</si>
  <si>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</si>
  <si>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</si>
  <si>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</si>
  <si>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</si>
  <si>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</si>
  <si>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</si>
  <si>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</si>
  <si>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</si>
  <si>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</si>
  <si>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</si>
  <si>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</si>
  <si>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</si>
  <si>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</si>
  <si>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</si>
  <si>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</si>
  <si>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</si>
  <si>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</si>
  <si>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</si>
  <si>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</si>
  <si>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</si>
  <si>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</si>
  <si>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</si>
  <si>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</si>
  <si>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</si>
  <si>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</si>
  <si>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</si>
  <si>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</si>
  <si>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</si>
  <si>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</si>
  <si>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</si>
  <si>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</si>
  <si>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</si>
  <si>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</si>
  <si>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</si>
  <si>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</si>
  <si>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</si>
  <si>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</si>
  <si>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</si>
  <si>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</si>
  <si>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</si>
  <si>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</si>
  <si>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</si>
  <si>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</si>
  <si>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</si>
  <si>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</si>
  <si>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</si>
  <si>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</si>
  <si>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</si>
  <si>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</si>
  <si>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</si>
  <si>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</si>
  <si>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</si>
  <si>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</si>
  <si>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</si>
  <si>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</si>
  <si>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</si>
  <si>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</si>
  <si>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</si>
  <si>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</si>
  <si>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</si>
  <si>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</si>
  <si>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</si>
  <si>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</si>
  <si>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</si>
  <si>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</si>
  <si>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</si>
  <si>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</si>
  <si>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</si>
  <si>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</si>
  <si>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</si>
  <si>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</si>
  <si>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</si>
  <si>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</si>
  <si>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</si>
  <si>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</si>
  <si>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</si>
  <si>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</si>
  <si>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</si>
  <si>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</si>
  <si>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</si>
  <si>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</si>
  <si>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</si>
  <si>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</si>
  <si>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</si>
  <si>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</si>
  <si>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</si>
  <si>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</si>
  <si>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</si>
  <si>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</si>
  <si>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</si>
  <si>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</si>
  <si>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</si>
  <si>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</si>
  <si>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</si>
  <si>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</si>
  <si>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</si>
  <si>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</si>
  <si>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</si>
  <si>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</si>
  <si>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</si>
  <si>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</si>
  <si>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</si>
  <si>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</si>
  <si>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</si>
  <si>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</si>
  <si>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</si>
  <si>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</si>
  <si>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</si>
  <si>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</si>
  <si>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</si>
  <si>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</si>
  <si>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</si>
  <si>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</si>
  <si>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</si>
  <si>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</si>
  <si>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</si>
  <si>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</si>
  <si>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</si>
  <si>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</si>
  <si>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</si>
  <si>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</si>
  <si>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</si>
  <si>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</si>
  <si>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</si>
  <si>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</si>
  <si>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</si>
  <si>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</si>
  <si>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</si>
  <si>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</si>
  <si>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</si>
  <si>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</si>
  <si>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</si>
  <si>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</si>
  <si>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</si>
  <si>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</si>
  <si>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</si>
  <si>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</si>
  <si>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</si>
  <si>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</si>
  <si>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</si>
  <si>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</si>
  <si>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</si>
  <si>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</si>
  <si>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</si>
  <si>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</si>
  <si>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</si>
  <si>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</si>
  <si>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</si>
  <si>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</si>
  <si>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</si>
  <si>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</si>
  <si>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</si>
  <si>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</si>
  <si>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</si>
  <si>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</si>
  <si>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</si>
  <si>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</si>
  <si>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</si>
  <si>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</si>
  <si>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</si>
  <si>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</si>
  <si>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</si>
  <si>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</si>
  <si>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</si>
  <si>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</si>
  <si>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</si>
  <si>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</si>
  <si>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</si>
  <si>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</si>
  <si>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</si>
  <si>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</si>
  <si>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</si>
  <si>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</si>
  <si>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</si>
  <si>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</si>
  <si>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</si>
  <si>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</si>
  <si>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</si>
  <si>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</si>
  <si>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</si>
  <si>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</si>
  <si>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</si>
  <si>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</si>
  <si>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</si>
  <si>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</si>
  <si>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</si>
  <si>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</si>
  <si>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</si>
  <si>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</si>
  <si>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</si>
  <si>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</si>
  <si>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</si>
  <si>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</si>
  <si>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</si>
  <si>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</si>
  <si>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</si>
  <si>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</si>
  <si>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</si>
  <si>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</si>
  <si>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</si>
  <si>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</si>
  <si>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</si>
  <si>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</si>
  <si>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</si>
  <si>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</si>
  <si>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</si>
  <si>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</si>
  <si>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</si>
  <si>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</si>
  <si>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</si>
  <si>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</si>
  <si>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</si>
  <si>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</si>
  <si>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</si>
  <si>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</si>
  <si>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</si>
  <si>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</si>
  <si>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</si>
  <si>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</si>
  <si>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</si>
  <si>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</si>
  <si>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</si>
  <si>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</si>
  <si>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</si>
  <si>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</si>
  <si>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</si>
  <si>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</si>
  <si>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</si>
  <si>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</si>
  <si>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</si>
  <si>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</si>
  <si>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</si>
  <si>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</si>
  <si>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</si>
  <si>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</si>
  <si>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</si>
  <si>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</si>
  <si>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</si>
  <si>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</si>
  <si>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</si>
  <si>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</si>
  <si>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</si>
  <si>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</si>
  <si>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</si>
  <si>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</si>
  <si>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</si>
  <si>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</si>
  <si>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</si>
  <si>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</si>
  <si>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</si>
  <si>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</si>
  <si>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</si>
  <si>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</si>
  <si>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</si>
  <si>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</si>
  <si>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</si>
  <si>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</si>
  <si>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</si>
  <si>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</si>
  <si>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</si>
  <si>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</si>
  <si>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</si>
  <si>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</si>
  <si>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</si>
  <si>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</si>
  <si>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</si>
  <si>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</si>
  <si>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</si>
  <si>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</si>
  <si>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</si>
  <si>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</si>
  <si>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</si>
  <si>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</si>
  <si>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</si>
  <si>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</si>
  <si>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</si>
  <si>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</si>
  <si>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</si>
  <si>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</si>
  <si>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</si>
  <si>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</si>
  <si>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</si>
  <si>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</si>
  <si>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</si>
  <si>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</si>
  <si>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</si>
  <si>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</si>
  <si>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</si>
  <si>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</si>
  <si>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</si>
  <si>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</si>
  <si>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</si>
  <si>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</si>
  <si>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</si>
  <si>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</si>
  <si>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</si>
  <si>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</si>
  <si>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</si>
  <si>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</si>
  <si>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</si>
  <si>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</si>
  <si>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</si>
  <si>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</si>
  <si>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</si>
  <si>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</si>
  <si>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</si>
  <si>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</si>
  <si>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</si>
  <si>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</si>
  <si>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</si>
  <si>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</si>
  <si>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</si>
  <si>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</si>
  <si>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</si>
  <si>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</si>
  <si>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</si>
  <si>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</si>
  <si>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</si>
  <si>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</si>
  <si>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</si>
  <si>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</si>
  <si>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</si>
  <si>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</si>
  <si>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</si>
  <si>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</si>
  <si>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</si>
  <si>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</si>
  <si>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</si>
  <si>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</si>
  <si>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</si>
  <si>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</si>
  <si>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</si>
  <si>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</si>
  <si>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</si>
  <si>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</si>
  <si>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</si>
  <si>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</si>
  <si>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</si>
  <si>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</si>
  <si>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</si>
  <si>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</si>
  <si>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</si>
  <si>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</si>
  <si>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</si>
  <si>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</si>
  <si>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</si>
  <si>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</si>
  <si>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</si>
  <si>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</si>
  <si>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</si>
  <si>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</si>
  <si>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</si>
  <si>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</si>
  <si>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</si>
  <si>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</si>
  <si>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</si>
  <si>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</si>
  <si>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</si>
  <si>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</si>
  <si>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</si>
  <si>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</si>
  <si>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</si>
  <si>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</si>
  <si>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</si>
  <si>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</si>
  <si>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</si>
  <si>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</si>
  <si>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</si>
  <si>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</si>
  <si>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</si>
  <si>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</si>
  <si>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</si>
  <si>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</si>
  <si>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</si>
  <si>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</si>
  <si>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</si>
  <si>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</si>
  <si>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</si>
  <si>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</si>
  <si>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</si>
  <si>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</si>
  <si>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</si>
  <si>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</si>
  <si>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</si>
  <si>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</si>
  <si>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</si>
  <si>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</si>
  <si>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</si>
  <si>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</si>
  <si>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</si>
  <si>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</si>
  <si>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</si>
  <si>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</si>
  <si>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</si>
  <si>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</si>
  <si>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</si>
  <si>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</si>
  <si>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</si>
  <si>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</si>
  <si>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</si>
  <si>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</si>
  <si>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</si>
  <si>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</si>
  <si>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</si>
  <si>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</si>
  <si>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</si>
  <si>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</si>
  <si>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</si>
  <si>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</si>
  <si>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</si>
  <si>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</si>
  <si>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</si>
  <si>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</si>
  <si>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</si>
  <si>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</si>
  <si>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</si>
  <si>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</si>
  <si>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</si>
  <si>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</si>
  <si>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</si>
  <si>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</si>
  <si>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</si>
  <si>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</si>
  <si>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</si>
  <si>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</si>
  <si>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</si>
  <si>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</si>
  <si>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</si>
  <si>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</si>
  <si>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</si>
  <si>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</si>
  <si>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</si>
  <si>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</si>
  <si>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</si>
  <si>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</si>
  <si>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</si>
  <si>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</si>
  <si>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</si>
  <si>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</si>
  <si>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</si>
  <si>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</si>
  <si>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</si>
  <si>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</si>
  <si>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</si>
  <si>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</si>
  <si>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</si>
  <si>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</si>
  <si>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</si>
  <si>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</si>
  <si>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</si>
  <si>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</si>
  <si>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</si>
  <si>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</si>
  <si>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</si>
  <si>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</si>
  <si>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</si>
  <si>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</si>
  <si>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</si>
  <si>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</si>
  <si>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</si>
  <si>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</si>
  <si>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</si>
  <si>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</si>
  <si>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</si>
  <si>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</si>
  <si>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</si>
  <si>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</si>
  <si>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</si>
  <si>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</si>
  <si>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</si>
  <si>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</si>
  <si>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</si>
  <si>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</si>
  <si>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</si>
  <si>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</si>
  <si>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</si>
  <si>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</si>
  <si>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</si>
  <si>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</si>
  <si>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</si>
  <si>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</si>
  <si>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</si>
  <si>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</si>
  <si>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</si>
  <si>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</si>
  <si>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</si>
  <si>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</si>
  <si>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</si>
  <si>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</si>
  <si>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</si>
  <si>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</si>
  <si>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</si>
  <si>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</si>
  <si>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</si>
  <si>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</si>
  <si>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</si>
  <si>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</si>
  <si>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</si>
  <si>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</si>
  <si>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</si>
  <si>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</si>
  <si>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</si>
  <si>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</si>
  <si>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</si>
  <si>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</si>
  <si>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</si>
  <si>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</si>
  <si>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</si>
  <si>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</si>
  <si>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</si>
  <si>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</si>
  <si>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</si>
  <si>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</si>
  <si>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</si>
  <si>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</si>
  <si>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</si>
  <si>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</si>
  <si>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</si>
  <si>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</si>
  <si>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</si>
  <si>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</si>
  <si>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</si>
  <si>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</si>
  <si>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</si>
  <si>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</si>
  <si>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</si>
  <si>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</si>
  <si>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</si>
  <si>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</si>
  <si>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</si>
  <si>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</si>
  <si>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</si>
  <si>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</si>
  <si>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</si>
  <si>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</si>
  <si>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</si>
  <si>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</si>
  <si>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</si>
  <si>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</si>
  <si>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</si>
  <si>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</si>
  <si>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</si>
  <si>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</si>
  <si>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</si>
  <si>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</si>
  <si>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</si>
  <si>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</si>
  <si>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</si>
  <si>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</si>
  <si>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</si>
  <si>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</si>
  <si>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</si>
  <si>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</si>
  <si>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</si>
  <si>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</si>
  <si>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</si>
  <si>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</si>
  <si>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</si>
  <si>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</si>
  <si>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</si>
  <si>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</si>
  <si>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</si>
  <si>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</si>
  <si>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</si>
  <si>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</si>
  <si>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</si>
  <si>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</si>
  <si>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</si>
  <si>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</si>
  <si>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</si>
  <si>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</si>
  <si>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</si>
  <si>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</si>
  <si>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</si>
  <si>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</si>
  <si>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</si>
  <si>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</si>
  <si>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</si>
  <si>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</si>
  <si>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</si>
  <si>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</si>
  <si>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</si>
  <si>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</si>
  <si>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</si>
  <si>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</si>
  <si>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</si>
  <si>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</si>
  <si>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</si>
  <si>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</si>
  <si>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</si>
  <si>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</si>
  <si>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</si>
  <si>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</si>
  <si>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</si>
  <si>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</si>
  <si>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</si>
  <si>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</si>
  <si>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</si>
  <si>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</si>
  <si>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</si>
  <si>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</si>
  <si>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</si>
  <si>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</si>
  <si>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</si>
  <si>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</si>
  <si>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</si>
  <si>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</si>
  <si>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</si>
  <si>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</si>
  <si>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</si>
  <si>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</si>
  <si>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</si>
  <si>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</si>
  <si>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</si>
  <si>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</si>
  <si>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</si>
  <si>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</si>
  <si>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</si>
  <si>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</si>
  <si>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</si>
  <si>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</si>
  <si>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</si>
  <si>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</si>
  <si>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</si>
  <si>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</si>
  <si>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</si>
  <si>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</si>
  <si>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</si>
  <si>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</si>
  <si>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</si>
  <si>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</si>
  <si>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</si>
  <si>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</si>
  <si>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</si>
  <si>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</si>
  <si>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</si>
  <si>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</si>
  <si>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</si>
  <si>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</si>
  <si>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</si>
  <si>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</si>
  <si>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</si>
  <si>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</si>
  <si>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</si>
  <si>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</si>
  <si>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</si>
  <si>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</si>
  <si>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</si>
  <si>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</si>
  <si>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</si>
  <si>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</si>
  <si>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</si>
  <si>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</si>
  <si>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</si>
  <si>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</si>
  <si>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</si>
  <si>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</si>
  <si>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</si>
  <si>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</si>
  <si>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</si>
  <si>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</si>
  <si>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</si>
  <si>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</si>
  <si>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</si>
  <si>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</si>
  <si>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</si>
  <si>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</si>
  <si>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</si>
  <si>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</si>
  <si>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</si>
  <si>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</si>
  <si>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</si>
  <si>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</si>
  <si>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</si>
  <si>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</si>
  <si>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</si>
  <si>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</si>
  <si>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</si>
  <si>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</si>
  <si>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</si>
  <si>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</si>
  <si>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</si>
  <si>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</si>
  <si>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</si>
  <si>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</si>
  <si>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</si>
  <si>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</si>
  <si>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</si>
  <si>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</si>
  <si>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</si>
  <si>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</si>
  <si>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</si>
  <si>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</si>
  <si>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</si>
  <si>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</si>
  <si>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</si>
  <si>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</si>
  <si>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</si>
  <si>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</si>
  <si>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</si>
  <si>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</si>
  <si>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</si>
  <si>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</si>
  <si>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</si>
  <si>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</si>
  <si>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</si>
  <si>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</si>
  <si>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</si>
  <si>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</si>
  <si>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</si>
  <si>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</si>
  <si>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</si>
  <si>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</si>
  <si>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</si>
  <si>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</si>
  <si>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</si>
  <si>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</si>
  <si>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</si>
  <si>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</si>
  <si>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</si>
  <si>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</si>
  <si>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</si>
  <si>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</si>
  <si>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</si>
  <si>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</si>
  <si>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</si>
  <si>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</si>
  <si>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</si>
  <si>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</si>
  <si>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</si>
  <si>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</si>
  <si>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</si>
  <si>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</si>
  <si>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</si>
  <si>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</si>
  <si>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</si>
  <si>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</si>
  <si>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</si>
  <si>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</si>
  <si>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</si>
  <si>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</si>
  <si>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</si>
  <si>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</si>
  <si>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</si>
  <si>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</si>
  <si>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</si>
  <si>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</si>
  <si>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</si>
  <si>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</si>
  <si>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</si>
  <si>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</si>
  <si>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</si>
  <si>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</si>
  <si>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</si>
  <si>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</si>
  <si>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</si>
  <si>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</si>
  <si>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</si>
  <si>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</si>
  <si>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</si>
  <si>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</si>
  <si>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</si>
  <si>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</si>
  <si>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</si>
  <si>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</si>
  <si>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</si>
  <si>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</si>
  <si>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</si>
  <si>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</si>
  <si>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</si>
  <si>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</si>
  <si>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</si>
  <si>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</si>
  <si>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</si>
  <si>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</si>
  <si>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</si>
  <si>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</si>
  <si>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</si>
  <si>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</si>
  <si>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</si>
  <si>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</si>
  <si>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</si>
  <si>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</si>
  <si>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</si>
  <si>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</si>
  <si>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</si>
  <si>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</si>
  <si>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</si>
  <si>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</si>
  <si>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</si>
  <si>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</si>
  <si>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</si>
  <si>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</si>
  <si>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</si>
  <si>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</si>
  <si>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</si>
  <si>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</si>
  <si>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</si>
  <si>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</si>
  <si>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</si>
  <si>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</si>
  <si>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</si>
  <si>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</si>
  <si>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</si>
  <si>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</si>
  <si>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</si>
  <si>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</si>
  <si>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</si>
  <si>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</si>
  <si>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</si>
  <si>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</si>
  <si>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</si>
  <si>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</si>
  <si>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</si>
  <si>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</si>
  <si>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</si>
  <si>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</si>
  <si>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</si>
  <si>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</si>
  <si>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</si>
  <si>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</si>
  <si>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</si>
  <si>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</si>
  <si>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</si>
  <si>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</si>
  <si>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</si>
  <si>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</si>
  <si>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</si>
  <si>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</si>
  <si>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</si>
  <si>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</si>
  <si>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</si>
  <si>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</si>
  <si>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</si>
  <si>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</si>
  <si>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</si>
  <si>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</si>
  <si>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</si>
  <si>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</si>
  <si>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</si>
  <si>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</si>
  <si>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</si>
  <si>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</si>
  <si>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</si>
  <si>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</si>
  <si>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</si>
  <si>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</si>
  <si>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</si>
  <si>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</si>
  <si>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</si>
  <si>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</si>
  <si>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</si>
  <si>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</si>
  <si>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</si>
  <si>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</si>
  <si>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</si>
  <si>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</si>
  <si>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</si>
  <si>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</si>
  <si>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</si>
  <si>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</si>
  <si>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</si>
  <si>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</si>
  <si>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</si>
  <si>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</si>
  <si>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</si>
  <si>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</si>
  <si>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</si>
  <si>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</si>
  <si>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</si>
  <si>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</si>
  <si>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</si>
  <si>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</si>
  <si>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</si>
  <si>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</si>
  <si>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</si>
  <si>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</si>
  <si>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</si>
  <si>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</si>
  <si>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</si>
  <si>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</si>
  <si>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</si>
  <si>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</si>
  <si>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</si>
  <si>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</si>
  <si>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</si>
  <si>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</si>
  <si>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</si>
  <si>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</si>
  <si>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</si>
  <si>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</si>
  <si>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</si>
  <si>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</si>
  <si>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</si>
  <si>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</si>
  <si>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</si>
  <si>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</si>
  <si>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</si>
  <si>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</si>
  <si>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</si>
  <si>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</si>
  <si>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</si>
  <si>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</si>
  <si>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</si>
  <si>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</si>
  <si>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</si>
  <si>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</si>
  <si>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</si>
  <si>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</si>
  <si>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</si>
  <si>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</si>
  <si>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</si>
  <si>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</si>
  <si>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</si>
  <si>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</si>
  <si>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</si>
  <si>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</si>
  <si>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</si>
  <si>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</si>
  <si>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</si>
  <si>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</si>
  <si>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</si>
  <si>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</si>
  <si>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</si>
  <si>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</si>
  <si>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</si>
  <si>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</si>
  <si>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</si>
  <si>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</si>
  <si>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</si>
  <si>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</si>
  <si>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</si>
  <si>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</si>
  <si>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</si>
  <si>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</si>
  <si>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</si>
  <si>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</si>
  <si>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</si>
  <si>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</si>
  <si>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</si>
  <si>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</si>
  <si>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</si>
  <si>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</si>
  <si>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</si>
  <si>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</si>
  <si>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</si>
  <si>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</si>
  <si>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</si>
  <si>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</si>
  <si>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</si>
  <si>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</si>
  <si>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</si>
  <si>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</si>
  <si>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</si>
  <si>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</si>
  <si>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</si>
  <si>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</si>
  <si>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</si>
  <si>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</si>
  <si>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</si>
  <si>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</si>
  <si>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</si>
  <si>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</si>
  <si>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</si>
  <si>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</si>
  <si>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</si>
  <si>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</si>
  <si>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</si>
  <si>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</si>
  <si>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</si>
  <si>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</si>
  <si>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</si>
  <si>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</si>
  <si>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</si>
  <si>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</si>
  <si>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</si>
  <si>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</si>
  <si>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</si>
  <si>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</si>
  <si>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</si>
  <si>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</si>
  <si>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</si>
  <si>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</si>
  <si>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</si>
  <si>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</si>
  <si>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</si>
  <si>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</si>
  <si>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</si>
  <si>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</si>
  <si>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</si>
  <si>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</si>
  <si>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</si>
  <si>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</si>
  <si>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</si>
  <si>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</si>
  <si>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</si>
  <si>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</si>
  <si>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</si>
  <si>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</si>
  <si>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</si>
  <si>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</si>
  <si>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</si>
  <si>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</si>
  <si>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</si>
  <si>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</si>
  <si>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</si>
  <si>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</si>
  <si>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</si>
  <si>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</si>
  <si>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</si>
  <si>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</si>
  <si>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</si>
  <si>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</si>
  <si>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</si>
  <si>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</si>
  <si>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</si>
  <si>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</si>
  <si>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</si>
  <si>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</si>
  <si>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</si>
  <si>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</si>
  <si>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</si>
  <si>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</si>
  <si>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</si>
  <si>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</si>
  <si>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</si>
  <si>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</si>
  <si>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</si>
  <si>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</si>
  <si>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</si>
  <si>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</si>
  <si>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</si>
  <si>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</si>
  <si>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</si>
  <si>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</si>
  <si>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</si>
  <si>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</si>
  <si>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</si>
  <si>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</si>
  <si>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</si>
  <si>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</si>
  <si>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</si>
  <si>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</si>
  <si>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</si>
  <si>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</si>
  <si>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</si>
  <si>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</si>
  <si>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</si>
  <si>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</si>
  <si>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</si>
  <si>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</si>
  <si>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</si>
  <si>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</si>
  <si>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</si>
  <si>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</si>
  <si>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</si>
  <si>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</si>
  <si>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</si>
  <si>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</si>
  <si>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</si>
  <si>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</si>
  <si>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</si>
  <si>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</si>
  <si>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</si>
  <si>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</si>
  <si>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</si>
  <si>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</si>
  <si>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</si>
  <si>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</si>
  <si>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</si>
  <si>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</si>
  <si>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</si>
  <si>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</si>
  <si>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</si>
  <si>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</si>
  <si>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</si>
  <si>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</si>
  <si>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</si>
  <si>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</si>
  <si>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</si>
  <si>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</si>
  <si>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</si>
  <si>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</si>
  <si>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</si>
  <si>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</si>
  <si>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</si>
  <si>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</si>
  <si>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</si>
  <si>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</si>
  <si>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</si>
  <si>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</si>
  <si>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</si>
  <si>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</si>
  <si>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</si>
  <si>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</si>
  <si>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</si>
  <si>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</si>
  <si>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</si>
  <si>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</si>
  <si>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</si>
  <si>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</si>
  <si>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</si>
  <si>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</si>
  <si>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</si>
  <si>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</si>
  <si>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</si>
  <si>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</si>
  <si>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</si>
  <si>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</si>
  <si>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</si>
  <si>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</si>
  <si>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</si>
  <si>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</si>
  <si>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</si>
  <si>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</si>
  <si>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</si>
  <si>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</si>
  <si>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</si>
  <si>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</si>
  <si>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</si>
  <si>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</si>
  <si>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</si>
  <si>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</si>
  <si>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</si>
  <si>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</si>
  <si>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</si>
  <si>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</si>
  <si>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</si>
  <si>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</si>
  <si>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</si>
  <si>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</si>
  <si>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</si>
  <si>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</si>
  <si>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</si>
  <si>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</si>
  <si>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</si>
  <si>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</si>
  <si>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</si>
  <si>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</si>
  <si>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</si>
  <si>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</si>
  <si>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</si>
  <si>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</si>
  <si>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</si>
  <si>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</si>
  <si>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</si>
  <si>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</si>
  <si>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</si>
  <si>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</si>
  <si>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</si>
  <si>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</si>
  <si>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</si>
  <si>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</si>
  <si>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</si>
  <si>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</si>
  <si>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</si>
  <si>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</si>
  <si>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</si>
  <si>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</si>
  <si>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</si>
  <si>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</si>
  <si>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</si>
  <si>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</si>
  <si>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</si>
  <si>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</si>
  <si>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</si>
  <si>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</si>
  <si>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</si>
  <si>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</si>
  <si>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</si>
  <si>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</si>
  <si>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</si>
  <si>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</si>
  <si>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</si>
  <si>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</si>
  <si>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</si>
  <si>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</si>
  <si>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</si>
  <si>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</si>
  <si>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</si>
  <si>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</si>
  <si>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</si>
  <si>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</si>
  <si>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</si>
  <si>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</si>
  <si>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</si>
  <si>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</si>
  <si>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</si>
  <si>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</si>
  <si>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</si>
  <si>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</si>
  <si>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</si>
  <si>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</si>
  <si>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</si>
  <si>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</si>
  <si>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</si>
  <si>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</si>
  <si>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</si>
  <si>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</si>
  <si>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</si>
  <si>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</si>
  <si>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</si>
  <si>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</si>
  <si>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</si>
  <si>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</si>
  <si>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</si>
  <si>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</si>
  <si>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</si>
  <si>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</si>
  <si>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</si>
  <si>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</si>
  <si>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</si>
  <si>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</si>
  <si>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</si>
  <si>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</si>
  <si>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</si>
  <si>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</si>
  <si>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</si>
  <si>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</si>
  <si>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</si>
  <si>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</si>
  <si>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</si>
  <si>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</si>
  <si>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</si>
  <si>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</si>
  <si>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</si>
  <si>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</si>
  <si>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</si>
  <si>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</si>
  <si>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</si>
  <si>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</si>
  <si>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</si>
  <si>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</si>
  <si>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</si>
  <si>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</si>
  <si>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</si>
  <si>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</si>
  <si>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</si>
  <si>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</si>
  <si>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</si>
  <si>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</si>
  <si>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</si>
  <si>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</si>
  <si>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</si>
  <si>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</si>
  <si>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</si>
  <si>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</si>
  <si>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</si>
  <si>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</si>
  <si>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</si>
  <si>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</si>
  <si>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</si>
  <si>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</si>
  <si>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</si>
  <si>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</si>
  <si>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</si>
  <si>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</si>
  <si>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</si>
  <si>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</si>
  <si>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</si>
  <si>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</si>
  <si>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</si>
  <si>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</si>
  <si>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</si>
  <si>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</si>
  <si>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</si>
  <si>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</si>
  <si>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</si>
  <si>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</si>
  <si>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</si>
  <si>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</si>
  <si>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</si>
  <si>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</si>
  <si>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</si>
  <si>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</si>
  <si>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</si>
  <si>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</si>
  <si>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</si>
  <si>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</si>
  <si>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</si>
  <si>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</si>
  <si>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</si>
  <si>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</si>
  <si>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</si>
  <si>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</si>
  <si>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</si>
  <si>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</si>
  <si>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</si>
  <si>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</si>
  <si>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</si>
  <si>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</si>
  <si>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</si>
  <si>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</si>
  <si>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</si>
  <si>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</si>
  <si>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</si>
  <si>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</si>
  <si>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</si>
  <si>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</si>
  <si>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</si>
  <si>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</si>
  <si>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</si>
  <si>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</si>
  <si>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</si>
  <si>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</si>
  <si>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</si>
  <si>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</si>
  <si>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</si>
  <si>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</si>
  <si>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</si>
  <si>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</si>
  <si>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</si>
  <si>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</si>
  <si>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</si>
  <si>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</si>
  <si>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</si>
  <si>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</si>
  <si>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</si>
  <si>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</si>
  <si>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</si>
  <si>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</si>
  <si>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</si>
  <si>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</si>
  <si>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</si>
  <si>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</si>
  <si>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</si>
  <si>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</si>
  <si>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</si>
  <si>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</si>
  <si>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</si>
  <si>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</si>
  <si>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</si>
  <si>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</si>
  <si>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</si>
  <si>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</si>
  <si>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</si>
  <si>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</si>
  <si>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</si>
  <si>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</si>
  <si>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</si>
  <si>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</si>
  <si>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</si>
  <si>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</si>
  <si>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</si>
  <si>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</si>
  <si>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</si>
  <si>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</si>
  <si>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</si>
  <si>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</si>
  <si>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</si>
  <si>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</si>
  <si>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</si>
  <si>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</si>
  <si>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</si>
  <si>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</si>
  <si>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</si>
  <si>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</si>
  <si>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</si>
  <si>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</si>
  <si>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</si>
  <si>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</si>
  <si>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</si>
  <si>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</si>
  <si>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</si>
  <si>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</si>
  <si>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</si>
  <si>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</si>
  <si>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</si>
  <si>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</si>
  <si>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</si>
  <si>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</si>
  <si>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</si>
  <si>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</si>
  <si>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</si>
  <si>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</si>
  <si>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</si>
  <si>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</si>
  <si>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</si>
  <si>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</si>
  <si>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</si>
  <si>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</si>
  <si>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</si>
  <si>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</si>
  <si>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</si>
  <si>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</si>
  <si>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</si>
  <si>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</si>
  <si>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</si>
  <si>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</si>
  <si>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</si>
  <si>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</si>
  <si>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</si>
  <si>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</si>
  <si>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</si>
  <si>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</si>
  <si>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</si>
  <si>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</si>
  <si>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</si>
  <si>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</si>
  <si>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</si>
  <si>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</si>
  <si>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</si>
  <si>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</si>
  <si>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</si>
  <si>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</si>
  <si>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</si>
  <si>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</si>
  <si>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</si>
  <si>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</si>
  <si>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</si>
  <si>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</si>
  <si>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</si>
  <si>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</si>
  <si>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</si>
  <si>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</si>
  <si>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</si>
  <si>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</si>
  <si>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</si>
  <si>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</si>
  <si>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</si>
  <si>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</si>
  <si>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</si>
  <si>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</si>
  <si>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</si>
  <si>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</si>
  <si>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</si>
  <si>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</si>
  <si>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</si>
  <si>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</si>
  <si>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</si>
  <si>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</si>
  <si>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</si>
  <si>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</si>
  <si>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</si>
  <si>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</si>
  <si>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</si>
  <si>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</si>
  <si>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</si>
  <si>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</si>
  <si>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</si>
  <si>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</si>
  <si>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</si>
  <si>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</si>
  <si>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</si>
  <si>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</si>
  <si>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</si>
  <si>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</si>
  <si>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</si>
  <si>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</si>
  <si>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</si>
  <si>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</si>
  <si>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</si>
  <si>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</si>
  <si>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</si>
  <si>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</si>
  <si>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</si>
  <si>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</si>
  <si>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</si>
  <si>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</si>
  <si>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</si>
  <si>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</si>
  <si>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</si>
  <si>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</si>
  <si>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</si>
  <si>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</si>
  <si>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</si>
  <si>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</si>
  <si>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</si>
  <si>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</si>
  <si>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</si>
  <si>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</si>
  <si>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</si>
  <si>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</si>
  <si>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</si>
  <si>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</si>
  <si>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</si>
  <si>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</si>
  <si>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</si>
  <si>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</si>
  <si>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</si>
  <si>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</si>
  <si>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</si>
  <si>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</si>
  <si>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</si>
  <si>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</si>
  <si>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</si>
  <si>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</si>
  <si>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</si>
  <si>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</si>
  <si>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</si>
  <si>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</si>
  <si>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</si>
  <si>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</si>
  <si>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</si>
  <si>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</si>
  <si>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</si>
  <si>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</si>
  <si>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</si>
  <si>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</si>
  <si>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</si>
  <si>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</si>
  <si>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</si>
  <si>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</si>
  <si>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</si>
  <si>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</si>
  <si>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</si>
  <si>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</si>
  <si>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</si>
  <si>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</si>
  <si>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</si>
  <si>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</si>
  <si>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</si>
  <si>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</si>
  <si>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</si>
  <si>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</si>
  <si>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</si>
  <si>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</si>
  <si>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</si>
  <si>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</si>
  <si>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</si>
  <si>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</si>
  <si>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</si>
  <si>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</si>
  <si>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</si>
  <si>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</si>
  <si>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</si>
  <si>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</si>
  <si>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</si>
  <si>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</si>
  <si>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</si>
  <si>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</si>
  <si>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</si>
  <si>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</si>
  <si>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</si>
  <si>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</si>
  <si>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</si>
  <si>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</si>
  <si>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</si>
  <si>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</si>
  <si>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</si>
  <si>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</si>
  <si>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</si>
  <si>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</si>
  <si>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</si>
  <si>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</si>
  <si>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</si>
  <si>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</si>
  <si>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</si>
  <si>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</si>
  <si>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</si>
  <si>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</si>
  <si>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</si>
  <si>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</si>
  <si>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</si>
  <si>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</si>
  <si>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</si>
  <si>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</si>
  <si>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</si>
  <si>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</si>
  <si>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</si>
  <si>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</si>
  <si>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</si>
  <si>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</si>
  <si>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</si>
  <si>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</si>
  <si>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</si>
  <si>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</si>
  <si>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</si>
  <si>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</si>
  <si>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</si>
  <si>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</si>
  <si>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</si>
  <si>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</si>
  <si>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</si>
  <si>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</si>
  <si>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</si>
  <si>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</si>
  <si>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</si>
  <si>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</si>
  <si>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</si>
  <si>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</si>
  <si>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</si>
  <si>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</si>
  <si>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</si>
  <si>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</si>
  <si>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</si>
  <si>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</si>
  <si>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</si>
  <si>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</si>
  <si>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</si>
  <si>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</si>
  <si>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</si>
  <si>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</si>
  <si>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</si>
  <si>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</si>
  <si>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</si>
  <si>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</si>
  <si>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</si>
  <si>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</si>
  <si>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</si>
  <si>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</si>
  <si>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</si>
  <si>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</si>
  <si>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</si>
  <si>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</si>
  <si>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</si>
  <si>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</si>
  <si>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</si>
  <si>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</si>
  <si>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</si>
  <si>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</si>
  <si>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</si>
  <si>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</si>
  <si>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</si>
  <si>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</si>
  <si>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</si>
  <si>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</si>
  <si>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</si>
  <si>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</si>
  <si>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</si>
  <si>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</si>
  <si>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</si>
  <si>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</si>
  <si>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</si>
  <si>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</si>
  <si>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</si>
  <si>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</si>
  <si>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</si>
  <si>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</si>
  <si>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</si>
  <si>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</si>
  <si>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</si>
  <si>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</si>
  <si>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</si>
  <si>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</si>
  <si>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</si>
  <si>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</si>
  <si>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</si>
  <si>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</si>
  <si>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</si>
  <si>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</si>
  <si>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</si>
  <si>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</si>
  <si>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</si>
  <si>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</si>
  <si>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</si>
  <si>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</si>
  <si>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</si>
  <si>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</si>
  <si>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</si>
  <si>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</si>
  <si>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</si>
  <si>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</si>
  <si>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</si>
  <si>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</si>
  <si>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</si>
  <si>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</si>
  <si>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</si>
  <si>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</si>
  <si>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</si>
  <si>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</si>
  <si>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</si>
  <si>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</si>
  <si>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</si>
  <si>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</si>
  <si>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</si>
  <si>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</si>
  <si>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</si>
  <si>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</si>
  <si>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</si>
  <si>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</si>
  <si>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</si>
  <si>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</si>
  <si>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</si>
  <si>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</si>
  <si>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</si>
  <si>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</si>
  <si>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</si>
  <si>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</si>
  <si>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</si>
  <si>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</si>
  <si>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</si>
  <si>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</si>
  <si>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</si>
  <si>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</si>
  <si>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</si>
  <si>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</si>
  <si>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</si>
  <si>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</si>
  <si>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</si>
  <si>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</si>
  <si>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</si>
  <si>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</si>
  <si>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</si>
  <si>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</si>
  <si>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</si>
  <si>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</si>
  <si>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</si>
  <si>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</si>
  <si>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</si>
  <si>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</si>
  <si>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</si>
  <si>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</si>
  <si>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</si>
  <si>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</si>
  <si>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</si>
  <si>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</si>
  <si>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</si>
  <si>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</si>
  <si>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</si>
  <si>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</si>
  <si>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</si>
  <si>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</si>
  <si>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</si>
  <si>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</si>
  <si>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</si>
  <si>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</si>
  <si>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</si>
  <si>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</si>
  <si>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</si>
  <si>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</si>
  <si>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</si>
  <si>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</si>
  <si>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</si>
  <si>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</si>
  <si>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</si>
  <si>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</si>
  <si>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</si>
  <si>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</si>
  <si>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</si>
  <si>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</si>
  <si>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</si>
  <si>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</si>
  <si>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</si>
  <si>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</si>
  <si>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</si>
  <si>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</si>
  <si>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</si>
  <si>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</si>
  <si>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</si>
  <si>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</si>
  <si>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</si>
  <si>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</si>
  <si>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</si>
  <si>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</si>
  <si>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</si>
  <si>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</si>
  <si>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</si>
  <si>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</si>
  <si>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</si>
  <si>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</si>
  <si>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</si>
  <si>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</si>
  <si>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</si>
  <si>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</si>
  <si>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</si>
  <si>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</si>
  <si>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</si>
  <si>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</si>
  <si>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</si>
  <si>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</si>
  <si>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</si>
  <si>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</si>
  <si>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</si>
  <si>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</si>
  <si>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</si>
  <si>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</si>
  <si>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</si>
  <si>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</si>
  <si>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</si>
  <si>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</si>
  <si>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</si>
  <si>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</si>
  <si>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</si>
  <si>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</si>
  <si>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</si>
  <si>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</si>
  <si>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</si>
  <si>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</si>
  <si>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</si>
  <si>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</si>
  <si>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</si>
  <si>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</si>
  <si>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</si>
  <si>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</si>
  <si>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</si>
  <si>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</si>
  <si>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</si>
  <si>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</si>
  <si>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</si>
  <si>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</si>
  <si>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</si>
  <si>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</si>
  <si>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</si>
  <si>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</si>
  <si>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</si>
  <si>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</si>
  <si>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</si>
  <si>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</si>
  <si>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</si>
  <si>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</si>
  <si>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</si>
  <si>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</si>
  <si>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</si>
  <si>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</si>
  <si>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</si>
  <si>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</si>
  <si>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</si>
  <si>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</si>
  <si>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</si>
  <si>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</si>
  <si>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</si>
  <si>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</si>
  <si>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</si>
  <si>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</si>
  <si>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</si>
  <si>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</si>
  <si>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</si>
  <si>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</si>
  <si>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</si>
  <si>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</si>
  <si>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</si>
  <si>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</si>
  <si>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</si>
  <si>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</si>
  <si>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</si>
  <si>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</si>
  <si>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</si>
  <si>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</si>
  <si>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</si>
  <si>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</si>
  <si>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</si>
  <si>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</si>
  <si>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</si>
  <si>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</si>
  <si>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</si>
  <si>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</si>
  <si>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</si>
  <si>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</si>
  <si>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</si>
  <si>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</si>
  <si>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</si>
  <si>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</si>
  <si>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</si>
  <si>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</si>
  <si>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</si>
  <si>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</si>
  <si>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</si>
  <si>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</si>
  <si>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</si>
  <si>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</si>
  <si>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</si>
  <si>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</si>
  <si>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</si>
  <si>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</si>
  <si>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</si>
  <si>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</si>
  <si>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</si>
  <si>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</si>
  <si>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</si>
  <si>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</si>
  <si>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</si>
  <si>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</si>
  <si>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</si>
  <si>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</si>
  <si>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</si>
  <si>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</si>
  <si>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</si>
  <si>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</si>
  <si>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</si>
  <si>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</si>
  <si>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</si>
  <si>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</si>
  <si>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</si>
  <si>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</si>
  <si>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</si>
  <si>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</si>
  <si>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</si>
  <si>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</si>
  <si>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</si>
  <si>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</si>
  <si>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</si>
  <si>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</si>
  <si>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</si>
  <si>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</si>
  <si>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</si>
  <si>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</si>
  <si>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</si>
  <si>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</si>
  <si>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</si>
  <si>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</si>
  <si>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</si>
  <si>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</si>
  <si>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</si>
  <si>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</si>
  <si>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</si>
  <si>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</si>
  <si>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</si>
  <si>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</si>
  <si>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</si>
  <si>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</si>
  <si>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</si>
  <si>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</si>
  <si>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</si>
  <si>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</si>
  <si>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</si>
  <si>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</si>
  <si>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</si>
  <si>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</si>
  <si>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</si>
  <si>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</si>
  <si>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</si>
  <si>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</si>
  <si>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</si>
  <si>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</si>
  <si>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</si>
  <si>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</si>
  <si>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</si>
  <si>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</si>
  <si>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</si>
  <si>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</si>
  <si>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</si>
  <si>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</si>
  <si>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</si>
  <si>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</si>
  <si>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</si>
  <si>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</si>
  <si>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</si>
  <si>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</si>
  <si>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</si>
  <si>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</si>
  <si>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</si>
  <si>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</si>
  <si>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</si>
  <si>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</si>
  <si>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</si>
  <si>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</si>
  <si>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</si>
  <si>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</si>
  <si>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</si>
  <si>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</si>
  <si>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</si>
  <si>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</si>
  <si>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</si>
  <si>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</si>
  <si>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</si>
  <si>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</si>
  <si>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</si>
  <si>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</si>
  <si>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</si>
  <si>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</si>
  <si>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</si>
  <si>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</si>
  <si>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</si>
  <si>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</si>
  <si>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</si>
  <si>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</si>
  <si>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</si>
  <si>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</si>
  <si>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</si>
  <si>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</si>
  <si>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</si>
  <si>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</si>
  <si>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</si>
  <si>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</si>
  <si>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</si>
  <si>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</si>
  <si>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</si>
  <si>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</si>
  <si>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</si>
  <si>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</si>
  <si>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</si>
  <si>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</si>
  <si>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</si>
  <si>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</si>
  <si>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</si>
  <si>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</si>
  <si>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</si>
  <si>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</si>
  <si>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</si>
  <si>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</si>
  <si>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</si>
  <si>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</si>
  <si>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</si>
  <si>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</si>
  <si>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</si>
  <si>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</si>
  <si>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</si>
  <si>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</si>
  <si>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</si>
  <si>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</si>
  <si>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</si>
  <si>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</si>
  <si>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</si>
  <si>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</si>
  <si>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</si>
  <si>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</si>
  <si>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</si>
  <si>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</si>
  <si>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</si>
  <si>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</si>
  <si>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</si>
  <si>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</si>
  <si>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</si>
  <si>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</si>
  <si>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</si>
  <si>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</si>
  <si>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</si>
  <si>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</si>
  <si>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</si>
  <si>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</si>
  <si>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</si>
  <si>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</si>
  <si>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</si>
  <si>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</si>
  <si>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</si>
  <si>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</si>
  <si>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</si>
  <si>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</si>
  <si>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</si>
  <si>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</si>
  <si>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</si>
  <si>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</si>
  <si>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</si>
  <si>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</si>
  <si>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</si>
  <si>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</si>
  <si>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</si>
  <si>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</si>
  <si>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</si>
  <si>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</si>
  <si>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</si>
  <si>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</si>
  <si>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</si>
  <si>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</si>
  <si>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</si>
  <si>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</si>
  <si>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</si>
  <si>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</si>
  <si>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</si>
  <si>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</si>
  <si>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</si>
  <si>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</si>
  <si>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</si>
  <si>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</si>
  <si>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</si>
  <si>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</si>
  <si>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</si>
  <si>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</si>
  <si>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</si>
  <si>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</si>
  <si>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</si>
  <si>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</si>
  <si>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</si>
  <si>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</si>
  <si>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</si>
  <si>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</si>
  <si>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</si>
  <si>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</si>
  <si>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</si>
  <si>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</si>
  <si>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</si>
  <si>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</si>
  <si>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</si>
  <si>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</si>
  <si>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</si>
  <si>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</si>
  <si>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</si>
  <si>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</si>
  <si>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</si>
  <si>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</si>
  <si>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</si>
  <si>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</si>
  <si>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</si>
  <si>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</si>
  <si>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</si>
  <si>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</si>
  <si>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</si>
  <si>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</si>
  <si>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</si>
  <si>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</si>
  <si>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</si>
  <si>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</si>
  <si>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</si>
  <si>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</si>
  <si>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</si>
  <si>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</si>
  <si>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</si>
  <si>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</si>
  <si>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</si>
  <si>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</si>
  <si>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</si>
  <si>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</si>
  <si>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</si>
  <si>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</si>
  <si>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</si>
  <si>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</si>
  <si>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</si>
  <si>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</si>
  <si>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</si>
  <si>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</si>
  <si>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</si>
  <si>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</si>
  <si>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</si>
  <si>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</si>
  <si>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</si>
  <si>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</si>
  <si>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</si>
  <si>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</si>
  <si>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</si>
  <si>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</si>
  <si>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</si>
  <si>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</si>
  <si>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</si>
  <si>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</si>
  <si>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</si>
  <si>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</si>
  <si>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</si>
  <si>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</si>
  <si>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</si>
  <si>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</si>
  <si>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</si>
  <si>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</si>
  <si>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</si>
  <si>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</si>
  <si>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</si>
  <si>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</si>
  <si>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</si>
  <si>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</si>
  <si>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</si>
  <si>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</si>
  <si>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</si>
  <si>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</si>
  <si>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</si>
  <si>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</si>
  <si>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</si>
  <si>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</si>
  <si>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</si>
  <si>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</si>
  <si>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</si>
  <si>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</si>
  <si>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</si>
  <si>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</si>
  <si>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</si>
  <si>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</si>
  <si>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</si>
  <si>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</si>
  <si>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</si>
  <si>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</si>
  <si>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</si>
  <si>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</si>
  <si>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</si>
  <si>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</si>
  <si>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</si>
  <si>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</si>
  <si>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</si>
  <si>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</si>
  <si>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</si>
  <si>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</si>
  <si>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</si>
  <si>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</si>
  <si>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</si>
  <si>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</si>
  <si>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</si>
  <si>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</si>
  <si>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</si>
  <si>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</si>
  <si>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</si>
  <si>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</si>
  <si>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</si>
  <si>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</si>
  <si>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</si>
  <si>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</si>
  <si>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</si>
  <si>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</si>
  <si>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</si>
  <si>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</si>
  <si>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</si>
  <si>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</si>
  <si>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</si>
  <si>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</si>
  <si>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</si>
  <si>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</si>
  <si>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</si>
  <si>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</si>
  <si>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</si>
  <si>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</si>
  <si>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</si>
  <si>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</si>
  <si>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</si>
  <si>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</si>
  <si>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</si>
  <si>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</si>
  <si>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</si>
  <si>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</si>
  <si>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</si>
  <si>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</si>
  <si>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</si>
  <si>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</si>
  <si>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</si>
  <si>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</si>
  <si>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</si>
  <si>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</si>
  <si>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</si>
  <si>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</si>
  <si>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</si>
  <si>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</si>
  <si>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</si>
  <si>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</si>
  <si>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</si>
  <si>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</si>
  <si>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</si>
  <si>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</si>
  <si>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</si>
  <si>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</si>
  <si>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</si>
  <si>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</si>
  <si>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</si>
  <si>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</si>
  <si>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</si>
  <si>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</si>
  <si>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</si>
  <si>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</si>
  <si>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</si>
  <si>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</si>
  <si>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</si>
  <si>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</si>
  <si>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</si>
  <si>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</si>
  <si>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</si>
  <si>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</si>
  <si>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</si>
  <si>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</si>
  <si>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</si>
  <si>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</si>
  <si>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</si>
  <si>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</si>
  <si>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</si>
  <si>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</si>
  <si>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</si>
  <si>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</si>
  <si>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</si>
  <si>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</si>
  <si>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</si>
  <si>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</si>
  <si>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</si>
  <si>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</si>
  <si>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</si>
  <si>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</si>
  <si>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</si>
  <si>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</si>
  <si>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</si>
  <si>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</si>
  <si>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</si>
  <si>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</si>
  <si>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</si>
  <si>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</si>
  <si>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</si>
  <si>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</si>
  <si>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</si>
  <si>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</si>
  <si>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</si>
  <si>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</si>
  <si>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</si>
  <si>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</si>
  <si>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</si>
  <si>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</si>
  <si>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</si>
  <si>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</si>
  <si>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</si>
  <si>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</si>
  <si>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</si>
  <si>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</si>
  <si>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</si>
  <si>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</si>
  <si>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</si>
  <si>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</si>
  <si>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</si>
  <si>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</si>
  <si>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</si>
  <si>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</si>
  <si>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</si>
  <si>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</si>
  <si>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</si>
  <si>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</si>
  <si>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</si>
  <si>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</si>
  <si>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</si>
  <si>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</si>
  <si>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</si>
  <si>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</si>
  <si>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</si>
  <si>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</si>
  <si>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</si>
  <si>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</si>
  <si>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</si>
  <si>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</si>
  <si>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</si>
  <si>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</si>
  <si>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</si>
  <si>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</si>
  <si>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</si>
  <si>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</si>
  <si>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</si>
  <si>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</si>
  <si>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</si>
  <si>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</si>
  <si>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</si>
  <si>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</si>
  <si>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</si>
  <si>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</si>
  <si>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</si>
  <si>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</si>
  <si>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</si>
  <si>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</si>
  <si>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</si>
  <si>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</si>
  <si>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</si>
  <si>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</si>
  <si>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</si>
  <si>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</si>
  <si>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</si>
  <si>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</si>
  <si>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</si>
  <si>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</si>
  <si>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</si>
  <si>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</si>
  <si>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</si>
  <si>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</si>
  <si>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</si>
  <si>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</si>
  <si>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</si>
  <si>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</si>
  <si>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</si>
  <si>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</si>
  <si>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</si>
  <si>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</si>
  <si>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</si>
  <si>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</si>
  <si>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</si>
  <si>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</si>
  <si>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</si>
  <si>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</si>
  <si>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</si>
  <si>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</si>
  <si>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</si>
  <si>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</si>
  <si>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</si>
  <si>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</si>
  <si>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</si>
  <si>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</si>
  <si>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</si>
  <si>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</si>
  <si>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</si>
  <si>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</si>
  <si>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</si>
  <si>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</si>
  <si>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</si>
  <si>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</si>
  <si>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</si>
  <si>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</si>
  <si>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</si>
  <si>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</si>
  <si>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</si>
  <si>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</si>
  <si>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</si>
  <si>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</si>
  <si>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</si>
  <si>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</si>
  <si>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</si>
  <si>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</si>
  <si>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</si>
  <si>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</si>
  <si>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</si>
  <si>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</si>
  <si>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</si>
  <si>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</si>
  <si>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</si>
  <si>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</si>
  <si>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</si>
  <si>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</si>
  <si>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</si>
  <si>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</si>
  <si>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</si>
  <si>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</si>
  <si>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</si>
  <si>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</si>
  <si>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</si>
  <si>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</si>
  <si>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</si>
  <si>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</si>
  <si>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</si>
  <si>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</si>
  <si>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</si>
  <si>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</si>
  <si>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</si>
  <si>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</si>
  <si>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</si>
  <si>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</si>
  <si>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</si>
  <si>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</si>
  <si>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</si>
  <si>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</si>
  <si>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</si>
  <si>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</si>
  <si>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</si>
  <si>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</si>
  <si>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</si>
  <si>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</si>
  <si>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</si>
  <si>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</si>
  <si>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</si>
  <si>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</si>
  <si>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</si>
  <si>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</si>
  <si>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</si>
  <si>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</si>
  <si>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</si>
  <si>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</si>
  <si>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</si>
  <si>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</si>
  <si>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</si>
  <si>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</si>
  <si>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</si>
  <si>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</si>
  <si>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</si>
  <si>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</si>
  <si>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</si>
  <si>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</si>
  <si>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</si>
  <si>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</si>
  <si>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</si>
  <si>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</si>
  <si>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</si>
  <si>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</si>
  <si>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</si>
  <si>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</si>
  <si>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</si>
  <si>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</si>
  <si>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</si>
  <si>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</si>
  <si>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</si>
  <si>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</si>
  <si>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</si>
  <si>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</si>
  <si>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</si>
  <si>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</si>
  <si>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</si>
  <si>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</si>
  <si>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</si>
  <si>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</si>
  <si>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</si>
  <si>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</si>
  <si>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</si>
  <si>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</si>
  <si>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</si>
  <si>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</si>
  <si>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</si>
  <si>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</si>
  <si>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</si>
  <si>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</si>
  <si>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</si>
  <si>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</si>
  <si>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</si>
  <si>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</si>
  <si>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</si>
  <si>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</si>
  <si>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</si>
  <si>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</si>
  <si>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</si>
  <si>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</si>
  <si>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</si>
  <si>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</si>
  <si>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</si>
  <si>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</si>
  <si>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</si>
  <si>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</si>
  <si>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</si>
  <si>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</si>
  <si>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</si>
  <si>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</si>
  <si>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</si>
  <si>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</si>
  <si>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</si>
  <si>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</si>
  <si>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</si>
  <si>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</si>
  <si>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</si>
  <si>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</si>
  <si>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</si>
  <si>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</si>
  <si>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</si>
  <si>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</si>
  <si>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</si>
  <si>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</si>
  <si>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</si>
  <si>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</si>
  <si>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</si>
  <si>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</si>
  <si>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</si>
  <si>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</si>
  <si>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</si>
  <si>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</si>
  <si>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</si>
  <si>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</si>
  <si>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</si>
  <si>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</si>
  <si>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</si>
  <si>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</si>
  <si>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</si>
  <si>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</si>
  <si>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</si>
  <si>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</si>
  <si>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</si>
  <si>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</si>
  <si>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</si>
  <si>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</si>
  <si>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</si>
  <si>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</si>
  <si>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</si>
  <si>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</si>
  <si>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</si>
  <si>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</si>
  <si>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</si>
  <si>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</si>
  <si>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</si>
  <si>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</si>
  <si>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</si>
  <si>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</si>
  <si>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</si>
  <si>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</si>
  <si>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</si>
  <si>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</si>
  <si>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</si>
  <si>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</si>
  <si>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</si>
  <si>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</si>
  <si>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</si>
  <si>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</si>
  <si>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</si>
  <si>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</si>
  <si>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</si>
  <si>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</si>
  <si>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</si>
  <si>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</si>
  <si>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</si>
  <si>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</si>
  <si>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</si>
  <si>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</si>
  <si>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</si>
  <si>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</si>
  <si>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</si>
  <si>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</si>
  <si>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</si>
  <si>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</si>
  <si>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</si>
  <si>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</si>
  <si>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</si>
  <si>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</si>
  <si>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</si>
  <si>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</si>
  <si>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</si>
  <si>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</si>
  <si>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</si>
  <si>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</si>
  <si>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</si>
  <si>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</si>
  <si>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</si>
  <si>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</si>
  <si>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</si>
  <si>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</si>
  <si>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</si>
  <si>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</si>
  <si>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</si>
  <si>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</si>
  <si>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</si>
  <si>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</si>
  <si>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</si>
  <si>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</si>
  <si>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</si>
  <si>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</si>
  <si>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</si>
  <si>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</si>
  <si>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</si>
  <si>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</si>
  <si>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</si>
  <si>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</si>
  <si>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</si>
  <si>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</si>
  <si>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</si>
  <si>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</si>
  <si>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</si>
  <si>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</si>
  <si>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</si>
  <si>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</si>
  <si>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</si>
  <si>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</si>
  <si>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</si>
  <si>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</si>
  <si>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</si>
  <si>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</si>
  <si>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</si>
  <si>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</si>
  <si>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</si>
  <si>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</si>
  <si>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</si>
  <si>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</si>
  <si>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</si>
  <si>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</si>
  <si>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</si>
  <si>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</si>
  <si>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</si>
  <si>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</si>
  <si>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</si>
  <si>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</si>
  <si>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</si>
  <si>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</si>
  <si>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</si>
  <si>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</si>
  <si>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</si>
  <si>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</si>
  <si>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</si>
  <si>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</si>
  <si>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</si>
  <si>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</si>
  <si>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</si>
  <si>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</si>
  <si>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</si>
  <si>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</si>
  <si>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</si>
  <si>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</si>
  <si>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</si>
  <si>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</si>
  <si>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</si>
  <si>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</si>
  <si>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</si>
  <si>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</si>
  <si>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</si>
  <si>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</si>
  <si>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</si>
  <si>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</si>
  <si>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</si>
  <si>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</si>
  <si>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</si>
  <si>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</si>
  <si>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</si>
  <si>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</si>
  <si>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</si>
  <si>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</si>
  <si>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</si>
  <si>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</si>
  <si>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</si>
  <si>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</si>
  <si>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</si>
  <si>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</si>
  <si>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</si>
  <si>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</si>
  <si>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</si>
  <si>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</si>
  <si>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</si>
  <si>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</si>
  <si>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</si>
  <si>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</si>
  <si>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</si>
  <si>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</si>
  <si>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</si>
  <si>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</si>
  <si>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</si>
  <si>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</si>
  <si>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</si>
  <si>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</si>
  <si>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</si>
  <si>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</si>
  <si>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</si>
  <si>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</si>
  <si>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</si>
  <si>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</si>
  <si>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</si>
  <si>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</si>
  <si>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</si>
  <si>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</si>
  <si>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</si>
  <si>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</si>
  <si>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</si>
  <si>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</si>
  <si>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</si>
  <si>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</si>
  <si>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</si>
  <si>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</si>
  <si>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</si>
  <si>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</si>
  <si>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</si>
  <si>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</si>
  <si>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</si>
  <si>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</si>
  <si>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</si>
  <si>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</si>
  <si>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</si>
  <si>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</si>
  <si>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</si>
  <si>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</si>
  <si>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</si>
  <si>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</si>
  <si>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</si>
  <si>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</si>
  <si>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</si>
  <si>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</si>
  <si>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</si>
  <si>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</si>
  <si>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</si>
  <si>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</si>
  <si>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</si>
  <si>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</si>
  <si>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</si>
  <si>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</si>
  <si>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</si>
  <si>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</si>
  <si>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</si>
  <si>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</si>
  <si>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</si>
  <si>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</si>
  <si>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</si>
  <si>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</si>
  <si>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</si>
  <si>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</si>
  <si>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</si>
  <si>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</si>
  <si>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</si>
  <si>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</si>
  <si>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</si>
  <si>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</si>
  <si>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</si>
  <si>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</si>
  <si>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</si>
  <si>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</si>
  <si>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</si>
  <si>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</si>
  <si>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</si>
  <si>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</si>
  <si>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</si>
  <si>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</si>
  <si>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</si>
  <si>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</si>
  <si>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</si>
  <si>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</si>
  <si>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</si>
  <si>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</si>
  <si>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</si>
  <si>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</si>
  <si>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</si>
  <si>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</si>
  <si>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</si>
  <si>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</si>
  <si>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</si>
  <si>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</si>
  <si>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</si>
  <si>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</si>
  <si>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</si>
  <si>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</si>
  <si>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</si>
  <si>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</si>
  <si>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</si>
  <si>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</si>
  <si>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</si>
  <si>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</si>
  <si>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</si>
  <si>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</si>
  <si>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</si>
  <si>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</si>
  <si>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</si>
  <si>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</si>
  <si>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</si>
  <si>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</si>
  <si>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</si>
  <si>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</si>
  <si>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</si>
  <si>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</si>
  <si>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</si>
  <si>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</si>
  <si>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</si>
  <si>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</si>
  <si>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</si>
  <si>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</si>
  <si>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</si>
  <si>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</si>
  <si>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</si>
  <si>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</si>
  <si>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</si>
  <si>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</si>
  <si>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</si>
  <si>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</si>
  <si>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</si>
  <si>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</si>
  <si>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</si>
  <si>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</si>
  <si>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</si>
  <si>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</si>
  <si>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</si>
  <si>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</si>
  <si>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</si>
  <si>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</si>
  <si>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</si>
  <si>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</si>
  <si>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</si>
  <si>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</si>
  <si>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</si>
  <si>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</si>
  <si>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</si>
  <si>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</si>
  <si>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</si>
  <si>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</si>
  <si>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</si>
  <si>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</si>
  <si>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</si>
  <si>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</si>
  <si>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</si>
  <si>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</si>
  <si>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</si>
  <si>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</si>
  <si>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</si>
  <si>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</si>
  <si>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</si>
  <si>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</si>
  <si>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</si>
  <si>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</si>
  <si>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</si>
  <si>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</si>
  <si>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</si>
  <si>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</si>
  <si>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</si>
  <si>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</si>
  <si>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</si>
  <si>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</si>
  <si>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</si>
  <si>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</si>
  <si>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</si>
  <si>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</si>
  <si>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</si>
  <si>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</si>
  <si>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</si>
  <si>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</si>
  <si>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</si>
  <si>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</si>
  <si>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</si>
  <si>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</si>
  <si>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</si>
  <si>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</si>
  <si>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</si>
  <si>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</si>
  <si>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</si>
  <si>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</si>
  <si>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</si>
  <si>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</si>
  <si>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</si>
  <si>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</si>
  <si>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</si>
  <si>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</si>
  <si>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</si>
  <si>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</si>
  <si>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</si>
  <si>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</si>
  <si>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</si>
  <si>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</si>
  <si>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</si>
  <si>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</si>
  <si>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</si>
  <si>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</si>
  <si>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</si>
  <si>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</si>
  <si>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</si>
  <si>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</si>
  <si>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</si>
  <si>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</si>
  <si>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</si>
  <si>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</si>
  <si>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</si>
  <si>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</si>
  <si>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</si>
  <si>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</si>
  <si>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</si>
  <si>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</si>
  <si>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</si>
  <si>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</si>
  <si>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</si>
  <si>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</si>
  <si>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</si>
  <si>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</si>
  <si>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</si>
  <si>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</si>
  <si>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</si>
  <si>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</si>
  <si>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</si>
  <si>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</si>
  <si>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</si>
  <si>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</si>
  <si>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</si>
  <si>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</si>
  <si>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</si>
  <si>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</si>
  <si>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</si>
  <si>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</si>
  <si>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</si>
  <si>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</si>
  <si>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</si>
  <si>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</si>
  <si>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</si>
  <si>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</si>
  <si>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</si>
  <si>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</si>
  <si>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</si>
  <si>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</si>
  <si>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</si>
  <si>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</si>
  <si>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</si>
  <si>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</si>
  <si>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</si>
  <si>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</si>
  <si>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</si>
  <si>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</si>
  <si>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</si>
  <si>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</si>
  <si>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</si>
  <si>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</si>
  <si>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</si>
  <si>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</si>
  <si>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</si>
  <si>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</si>
  <si>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</si>
  <si>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</si>
  <si>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</si>
  <si>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</si>
  <si>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</si>
  <si>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</si>
  <si>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</si>
  <si>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</si>
  <si>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</si>
  <si>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</si>
  <si>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</si>
  <si>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</si>
  <si>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</si>
  <si>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</si>
  <si>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</si>
  <si>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</si>
  <si>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</si>
  <si>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</si>
  <si>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</si>
  <si>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</si>
  <si>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</si>
  <si>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</si>
  <si>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</si>
  <si>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</si>
  <si>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</si>
  <si>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</si>
  <si>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</si>
  <si>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</si>
  <si>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</si>
  <si>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</si>
  <si>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</si>
  <si>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</si>
  <si>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</si>
  <si>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</si>
  <si>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</si>
  <si>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</si>
  <si>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</si>
  <si>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</si>
  <si>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</si>
  <si>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</si>
  <si>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</si>
  <si>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</si>
  <si>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</si>
  <si>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</si>
  <si>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</si>
  <si>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</si>
  <si>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</si>
  <si>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</si>
  <si>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</si>
  <si>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</si>
  <si>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</si>
  <si>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</si>
  <si>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</si>
  <si>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</si>
  <si>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</si>
  <si>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</si>
  <si>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</si>
  <si>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</si>
  <si>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</si>
  <si>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</si>
  <si>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</si>
  <si>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</si>
  <si>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</si>
  <si>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</si>
  <si>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</si>
  <si>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</si>
  <si>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</si>
  <si>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</si>
  <si>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</si>
  <si>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</si>
  <si>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</si>
  <si>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</si>
  <si>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</si>
  <si>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</si>
  <si>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</si>
  <si>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</si>
  <si>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</si>
  <si>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</si>
  <si>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</si>
  <si>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</si>
  <si>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</si>
  <si>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</si>
  <si>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</si>
  <si>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</si>
  <si>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</si>
  <si>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</si>
  <si>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</si>
  <si>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</si>
  <si>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</si>
  <si>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</si>
  <si>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</si>
  <si>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</si>
  <si>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</si>
  <si>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</si>
  <si>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</si>
  <si>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</si>
  <si>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</si>
  <si>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</si>
  <si>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</si>
  <si>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</si>
  <si>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</si>
  <si>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</si>
  <si>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</si>
  <si>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</si>
  <si>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</si>
  <si>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</si>
  <si>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</si>
  <si>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</si>
  <si>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</si>
  <si>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</si>
  <si>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</si>
  <si>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</si>
  <si>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</si>
  <si>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</si>
  <si>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</si>
  <si>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</si>
  <si>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</si>
  <si>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</si>
  <si>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</si>
  <si>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</si>
  <si>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</si>
  <si>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</si>
  <si>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</si>
  <si>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</si>
  <si>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</si>
  <si>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</si>
  <si>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</si>
  <si>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</si>
  <si>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</si>
  <si>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</si>
  <si>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</si>
  <si>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</si>
  <si>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</si>
  <si>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</si>
  <si>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</si>
  <si>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</si>
  <si>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</si>
  <si>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</si>
  <si>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</si>
  <si>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</si>
  <si>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</si>
  <si>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</si>
  <si>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</si>
  <si>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</si>
  <si>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</si>
  <si>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</si>
  <si>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</si>
  <si>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</si>
  <si>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</si>
  <si>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</si>
  <si>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</si>
  <si>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</si>
  <si>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</si>
  <si>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</si>
  <si>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</si>
  <si>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</si>
  <si>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</si>
  <si>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</si>
  <si>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</si>
  <si>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</si>
  <si>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</si>
  <si>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</si>
  <si>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</si>
  <si>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</si>
  <si>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</si>
  <si>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</si>
  <si>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</si>
  <si>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</si>
  <si>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</si>
  <si>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</si>
  <si>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</si>
  <si>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</si>
  <si>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</si>
  <si>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</si>
  <si>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</si>
  <si>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</si>
  <si>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</si>
  <si>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</si>
  <si>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</si>
  <si>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</si>
  <si>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</si>
  <si>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</si>
  <si>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</si>
  <si>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</si>
  <si>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</si>
  <si>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</si>
  <si>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</si>
  <si>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</si>
  <si>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</si>
  <si>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</si>
  <si>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</si>
  <si>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</si>
  <si>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</si>
  <si>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</si>
  <si>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</si>
  <si>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</si>
  <si>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</si>
  <si>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</si>
  <si>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</si>
  <si>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</si>
  <si>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</si>
  <si>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</si>
  <si>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</si>
  <si>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</si>
  <si>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</si>
  <si>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</si>
  <si>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</si>
  <si>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</si>
  <si>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</si>
  <si>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</si>
  <si>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</si>
  <si>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</si>
  <si>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</si>
  <si>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</si>
  <si>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</si>
  <si>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</si>
  <si>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</si>
  <si>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</si>
  <si>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</si>
  <si>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</si>
  <si>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</si>
  <si>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</si>
  <si>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</si>
  <si>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</si>
  <si>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</si>
  <si>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</si>
  <si>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</si>
  <si>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</si>
  <si>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</si>
  <si>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</si>
  <si>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</si>
  <si>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</si>
  <si>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</si>
  <si>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</si>
  <si>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</si>
  <si>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</si>
  <si>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</si>
  <si>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</si>
  <si>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</si>
  <si>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</si>
  <si>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</si>
  <si>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</si>
  <si>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</si>
  <si>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</si>
  <si>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</si>
  <si>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</si>
  <si>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</si>
  <si>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</si>
  <si>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</si>
  <si>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</si>
  <si>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</si>
  <si>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</si>
  <si>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</si>
  <si>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</si>
  <si>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</si>
  <si>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</si>
  <si>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</si>
  <si>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</si>
  <si>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</si>
  <si>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</si>
  <si>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</si>
  <si>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</si>
  <si>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</si>
  <si>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</si>
  <si>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</si>
  <si>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</si>
  <si>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</si>
  <si>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</si>
  <si>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</si>
  <si>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</si>
  <si>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</si>
  <si>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</si>
  <si>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</si>
  <si>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</si>
  <si>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</si>
  <si>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</si>
  <si>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</si>
  <si>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</si>
  <si>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</si>
  <si>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</si>
  <si>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</si>
  <si>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</si>
  <si>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</si>
  <si>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</si>
  <si>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</si>
  <si>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</si>
  <si>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</si>
  <si>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</si>
  <si>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</si>
  <si>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</si>
  <si>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</si>
  <si>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</si>
  <si>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</si>
  <si>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</si>
  <si>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</si>
  <si>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</si>
  <si>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</si>
  <si>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</si>
  <si>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</si>
  <si>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</si>
  <si>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</si>
  <si>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</si>
  <si>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</si>
  <si>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</si>
  <si>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</si>
  <si>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</si>
  <si>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</si>
  <si>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</si>
  <si>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</si>
  <si>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</si>
  <si>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</si>
  <si>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</si>
  <si>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</si>
  <si>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</si>
  <si>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</si>
  <si>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</si>
  <si>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</si>
  <si>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</si>
  <si>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</si>
  <si>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</si>
  <si>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</si>
  <si>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</si>
  <si>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</si>
  <si>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</si>
  <si>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</si>
  <si>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</si>
  <si>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</si>
  <si>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</si>
  <si>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</si>
  <si>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</si>
  <si>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</si>
  <si>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</si>
  <si>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</si>
  <si>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</si>
  <si>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</si>
  <si>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</si>
  <si>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</si>
  <si>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</si>
  <si>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</si>
  <si>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</si>
  <si>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</si>
  <si>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</si>
  <si>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</si>
  <si>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</si>
  <si>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</si>
  <si>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</si>
  <si>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</si>
  <si>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</si>
  <si>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</si>
  <si>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</si>
  <si>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</si>
  <si>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</si>
  <si>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</si>
  <si>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</si>
  <si>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</si>
  <si>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</si>
  <si>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</si>
  <si>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</si>
  <si>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</si>
  <si>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</si>
  <si>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</si>
  <si>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</si>
  <si>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</si>
  <si>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</si>
  <si>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</si>
  <si>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</si>
  <si>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</si>
  <si>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</si>
  <si>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</si>
  <si>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</si>
  <si>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</si>
  <si>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</si>
  <si>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</si>
  <si>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</si>
  <si>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</si>
  <si>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</si>
  <si>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</si>
  <si>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</si>
  <si>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</si>
  <si>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</si>
  <si>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</si>
  <si>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</si>
  <si>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</si>
  <si>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</si>
  <si>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</si>
  <si>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</si>
  <si>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</si>
  <si>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</si>
  <si>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</si>
  <si>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</si>
  <si>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</si>
  <si>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</si>
  <si>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</si>
  <si>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</si>
  <si>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</si>
  <si>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</si>
  <si>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</si>
  <si>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</si>
  <si>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</si>
  <si>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</si>
  <si>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</si>
  <si>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</si>
  <si>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</si>
  <si>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</si>
  <si>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</si>
  <si>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</si>
  <si>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</si>
  <si>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</si>
  <si>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</si>
  <si>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</si>
  <si>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</si>
  <si>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</si>
  <si>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</si>
  <si>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</si>
  <si>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</si>
  <si>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</si>
  <si>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</si>
  <si>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</si>
  <si>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</si>
  <si>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</si>
  <si>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</si>
  <si>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</si>
  <si>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</si>
  <si>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</si>
  <si>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</si>
  <si>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</si>
  <si>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</si>
  <si>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</si>
  <si>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</si>
  <si>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</si>
  <si>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</si>
  <si>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</si>
  <si>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</si>
  <si>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</si>
  <si>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</si>
  <si>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</si>
  <si>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</si>
  <si>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</si>
  <si>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</si>
  <si>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</si>
  <si>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</si>
  <si>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</si>
  <si>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</si>
  <si>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</si>
  <si>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</si>
  <si>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</si>
  <si>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</si>
  <si>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</si>
  <si>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</si>
  <si>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</si>
  <si>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</si>
  <si>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</si>
  <si>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</si>
  <si>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</si>
  <si>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</si>
  <si>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</si>
  <si>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</si>
  <si>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</si>
  <si>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</si>
  <si>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</si>
  <si>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</si>
  <si>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</si>
  <si>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</si>
  <si>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</si>
  <si>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</si>
  <si>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</si>
  <si>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</si>
  <si>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</si>
  <si>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</si>
  <si>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</si>
  <si>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</si>
  <si>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</si>
  <si>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</si>
  <si>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</si>
  <si>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</si>
  <si>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</si>
  <si>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</si>
  <si>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</si>
  <si>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</si>
  <si>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</si>
  <si>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</si>
  <si>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</si>
  <si>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</si>
  <si>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</si>
  <si>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</si>
  <si>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</si>
  <si>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</si>
  <si>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</si>
  <si>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</si>
  <si>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</si>
  <si>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</si>
  <si>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</si>
  <si>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</si>
  <si>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</si>
  <si>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</si>
  <si>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</si>
  <si>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</si>
  <si>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</si>
  <si>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</si>
  <si>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</si>
  <si>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</si>
  <si>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</si>
  <si>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</si>
  <si>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</si>
  <si>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</si>
  <si>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</si>
  <si>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</si>
  <si>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</si>
  <si>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</si>
  <si>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</si>
  <si>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</si>
  <si>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</si>
  <si>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</si>
  <si>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</si>
  <si>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</si>
  <si>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</si>
  <si>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</si>
  <si>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</si>
  <si>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</si>
  <si>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</si>
  <si>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</si>
  <si>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</si>
  <si>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</si>
  <si>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</si>
  <si>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</si>
  <si>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</si>
  <si>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</si>
  <si>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</si>
  <si>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</si>
  <si>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</si>
  <si>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</si>
  <si>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</si>
  <si>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</si>
  <si>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</si>
  <si>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</si>
  <si>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</si>
  <si>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</si>
  <si>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</si>
  <si>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</si>
  <si>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</si>
  <si>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</si>
  <si>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</si>
  <si>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</si>
  <si>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</si>
  <si>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</si>
  <si>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</si>
  <si>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</si>
  <si>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</si>
  <si>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</si>
  <si>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</si>
  <si>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</si>
  <si>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</si>
  <si>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</si>
  <si>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</si>
  <si>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</si>
  <si>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</si>
  <si>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</si>
  <si>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</si>
  <si>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</si>
  <si>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</si>
  <si>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</si>
  <si>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</si>
  <si>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</si>
  <si>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</si>
  <si>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</si>
  <si>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</si>
  <si>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</si>
  <si>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</si>
  <si>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</si>
  <si>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</si>
  <si>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</si>
  <si>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</si>
  <si>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</si>
  <si>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</si>
  <si>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</si>
  <si>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</si>
  <si>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</si>
  <si>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</si>
  <si>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</si>
  <si>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</si>
  <si>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</si>
  <si>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</si>
  <si>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</si>
  <si>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</si>
  <si>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</si>
  <si>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</si>
  <si>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</si>
  <si>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</si>
  <si>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</si>
  <si>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</si>
  <si>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</si>
  <si>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</si>
  <si>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</si>
  <si>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</si>
  <si>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</si>
  <si>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</si>
  <si>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</si>
  <si>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</si>
  <si>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</si>
  <si>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</si>
  <si>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</si>
  <si>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</si>
  <si>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</si>
  <si>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</si>
  <si>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</si>
  <si>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</si>
  <si>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</si>
  <si>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</si>
  <si>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</si>
  <si>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</si>
  <si>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</si>
  <si>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</si>
  <si>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</si>
  <si>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</si>
  <si>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</si>
  <si>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</si>
  <si>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</si>
  <si>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</si>
  <si>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</si>
  <si>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</si>
  <si>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</si>
  <si>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</si>
  <si>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</si>
  <si>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</si>
  <si>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</si>
  <si>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</si>
  <si>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</si>
  <si>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</si>
  <si>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</si>
  <si>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</si>
  <si>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</si>
  <si>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</si>
  <si>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</si>
  <si>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</si>
  <si>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</si>
  <si>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</si>
  <si>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</si>
  <si>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</si>
  <si>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</si>
  <si>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</si>
  <si>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</si>
  <si>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</si>
  <si>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</si>
  <si>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</si>
  <si>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</si>
  <si>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</si>
  <si>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</si>
  <si>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</si>
  <si>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</si>
  <si>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</si>
  <si>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</si>
  <si>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</si>
  <si>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</si>
  <si>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</si>
  <si>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</si>
  <si>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</si>
  <si>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</si>
  <si>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</si>
  <si>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</si>
  <si>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</si>
  <si>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</si>
  <si>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</si>
  <si>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</si>
  <si>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</si>
  <si>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</si>
  <si>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</si>
  <si>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</si>
  <si>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</si>
  <si>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</si>
  <si>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</si>
  <si>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</si>
  <si>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</si>
  <si>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</si>
  <si>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</si>
  <si>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</si>
  <si>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</si>
  <si>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</si>
  <si>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</si>
  <si>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</si>
  <si>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</si>
  <si>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</si>
  <si>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</si>
  <si>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</si>
  <si>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</si>
  <si>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</si>
  <si>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</si>
  <si>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</si>
  <si>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</si>
  <si>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</si>
  <si>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</si>
  <si>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</si>
  <si>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</si>
  <si>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</si>
  <si>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</si>
  <si>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</si>
  <si>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</si>
  <si>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</si>
  <si>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</si>
  <si>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</si>
  <si>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</si>
  <si>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</si>
  <si>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</si>
  <si>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</si>
  <si>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</si>
  <si>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</si>
  <si>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</si>
  <si>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</si>
  <si>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</si>
  <si>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</si>
  <si>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</si>
  <si>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</si>
  <si>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</si>
  <si>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</si>
  <si>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</si>
  <si>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</si>
  <si>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</si>
  <si>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</si>
  <si>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</si>
  <si>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</si>
  <si>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</si>
  <si>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</si>
  <si>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</si>
  <si>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</si>
  <si>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</si>
  <si>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</si>
  <si>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</si>
  <si>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</si>
  <si>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</si>
  <si>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</si>
  <si>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</si>
  <si>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</si>
  <si>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</si>
  <si>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</si>
  <si>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</si>
  <si>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</si>
  <si>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</si>
  <si>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</si>
  <si>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</si>
  <si>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</si>
  <si>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</si>
  <si>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</si>
  <si>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</si>
  <si>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</si>
  <si>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</si>
  <si>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</si>
  <si>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</si>
  <si>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</si>
  <si>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</si>
  <si>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</si>
  <si>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</si>
  <si>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</si>
  <si>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</si>
  <si>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</si>
  <si>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</si>
  <si>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</si>
  <si>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</si>
  <si>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</si>
  <si>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</si>
  <si>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</si>
  <si>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</si>
  <si>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</si>
  <si>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</si>
  <si>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</si>
  <si>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</si>
  <si>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</si>
  <si>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</si>
  <si>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</si>
  <si>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</si>
  <si>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</si>
  <si>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</si>
  <si>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</si>
  <si>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</si>
  <si>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</si>
  <si>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</si>
  <si>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</si>
  <si>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</si>
  <si>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</si>
  <si>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</si>
  <si>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</si>
  <si>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</si>
  <si>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</si>
  <si>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</si>
  <si>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</si>
  <si>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</si>
  <si>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</si>
  <si>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</si>
  <si>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</si>
  <si>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</si>
  <si>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</si>
  <si>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</si>
  <si>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</si>
  <si>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</si>
  <si>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</si>
  <si>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</si>
  <si>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</si>
  <si>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</si>
  <si>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</si>
  <si>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</si>
  <si>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</si>
  <si>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</si>
  <si>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</si>
  <si>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</si>
  <si>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</si>
  <si>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</si>
  <si>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</si>
  <si>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</si>
  <si>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</si>
  <si>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</si>
  <si>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</si>
  <si>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</si>
  <si>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</si>
  <si>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</si>
  <si>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</si>
  <si>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</si>
  <si>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</si>
  <si>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</si>
  <si>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</si>
  <si>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</si>
  <si>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</si>
  <si>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</si>
  <si>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</si>
  <si>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</si>
  <si>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</si>
  <si>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</si>
  <si>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</si>
  <si>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</si>
  <si>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</si>
  <si>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</si>
  <si>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</si>
  <si>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</si>
  <si>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</si>
  <si>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</si>
  <si>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</si>
  <si>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</si>
  <si>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</si>
  <si>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</si>
  <si>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</si>
  <si>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</si>
  <si>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</si>
  <si>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</si>
  <si>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</si>
  <si>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</si>
  <si>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</si>
  <si>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</si>
  <si>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</si>
  <si>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</si>
  <si>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</si>
  <si>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</si>
  <si>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</si>
  <si>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</si>
  <si>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</si>
  <si>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</si>
  <si>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</si>
  <si>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</si>
  <si>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</si>
  <si>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</si>
  <si>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</si>
  <si>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</si>
  <si>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</si>
  <si>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</si>
  <si>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</si>
  <si>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</si>
  <si>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</si>
  <si>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</si>
  <si>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</si>
  <si>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</si>
  <si>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</si>
  <si>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</si>
  <si>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</si>
  <si>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</si>
  <si>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</si>
  <si>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</si>
  <si>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</si>
  <si>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</si>
  <si>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</si>
  <si>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</si>
  <si>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</si>
  <si>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</si>
  <si>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</si>
  <si>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</si>
  <si>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</si>
  <si>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</si>
  <si>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</si>
  <si>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</si>
  <si>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</si>
  <si>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</si>
  <si>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</si>
  <si>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</si>
  <si>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</si>
  <si>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</si>
  <si>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</si>
  <si>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</si>
  <si>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</si>
  <si>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</si>
  <si>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</si>
  <si>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</si>
  <si>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</si>
  <si>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</si>
  <si>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</si>
  <si>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</si>
  <si>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</si>
  <si>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</si>
  <si>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</si>
  <si>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</si>
  <si>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</si>
  <si>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</si>
  <si>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</si>
  <si>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</si>
  <si>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</si>
  <si>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</si>
  <si>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</si>
  <si>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</si>
  <si>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</si>
  <si>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</si>
  <si>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</si>
  <si>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</si>
  <si>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</si>
  <si>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</si>
  <si>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</si>
  <si>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</si>
  <si>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</si>
  <si>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</si>
  <si>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</si>
  <si>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</si>
  <si>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</si>
  <si>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</si>
  <si>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</si>
  <si>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</si>
  <si>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</si>
  <si>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</si>
  <si>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</si>
  <si>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</si>
  <si>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</si>
  <si>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</si>
  <si>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</si>
  <si>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</si>
  <si>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</si>
  <si>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</si>
  <si>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</si>
  <si>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</si>
  <si>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</si>
  <si>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</si>
  <si>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</si>
  <si>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</si>
  <si>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</si>
  <si>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</si>
  <si>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</si>
  <si>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</si>
  <si>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</si>
  <si>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</si>
  <si>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</si>
  <si>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</si>
  <si>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</si>
  <si>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</si>
  <si>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</si>
  <si>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</si>
  <si>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</si>
  <si>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</si>
  <si>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</si>
  <si>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</si>
  <si>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</si>
  <si>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</si>
  <si>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</si>
  <si>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</si>
  <si>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</si>
  <si>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</si>
  <si>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</si>
  <si>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</si>
  <si>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</si>
  <si>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</si>
  <si>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</si>
  <si>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</si>
  <si>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</si>
  <si>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</si>
  <si>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</si>
  <si>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</si>
  <si>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</si>
  <si>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</si>
  <si>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</si>
  <si>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</si>
  <si>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</si>
  <si>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</si>
  <si>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</si>
  <si>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</si>
  <si>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</si>
  <si>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</si>
  <si>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</si>
  <si>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</si>
  <si>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</si>
  <si>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</si>
  <si>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</si>
  <si>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</si>
  <si>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</si>
  <si>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</si>
  <si>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</si>
  <si>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</si>
  <si>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</si>
  <si>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</si>
  <si>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</si>
  <si>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</si>
  <si>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</si>
  <si>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</si>
  <si>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</si>
  <si>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</si>
  <si>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</si>
  <si>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</si>
  <si>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</si>
  <si>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</si>
  <si>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</si>
  <si>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</si>
  <si>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</si>
  <si>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</si>
  <si>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</si>
  <si>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</si>
  <si>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</si>
  <si>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</si>
  <si>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</si>
  <si>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</si>
  <si>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</si>
  <si>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</si>
  <si>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</si>
  <si>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</si>
  <si>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</si>
  <si>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</si>
  <si>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</si>
  <si>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</si>
  <si>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</si>
  <si>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</si>
  <si>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</si>
  <si>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</si>
  <si>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</si>
  <si>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</si>
  <si>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</si>
  <si>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</si>
  <si>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</si>
  <si>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</si>
  <si>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</si>
  <si>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</si>
  <si>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</si>
  <si>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</si>
  <si>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</si>
  <si>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</si>
  <si>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</si>
  <si>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</si>
  <si>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</si>
  <si>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</si>
  <si>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</si>
  <si>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</si>
  <si>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</si>
  <si>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</si>
  <si>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</si>
  <si>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</si>
  <si>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</si>
  <si>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</si>
  <si>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</si>
  <si>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</si>
  <si>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</si>
  <si>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</si>
  <si>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</si>
  <si>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</si>
  <si>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</si>
  <si>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</si>
  <si>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</si>
  <si>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</si>
  <si>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</si>
  <si>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</si>
  <si>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</si>
  <si>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</si>
  <si>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</si>
  <si>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</si>
  <si>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</si>
  <si>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</si>
  <si>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</si>
  <si>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</si>
  <si>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</si>
  <si>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</si>
  <si>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</si>
  <si>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</si>
  <si>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</si>
  <si>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</si>
  <si>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</si>
  <si>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</si>
  <si>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</si>
  <si>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</si>
  <si>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</si>
  <si>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</si>
  <si>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</si>
  <si>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</si>
  <si>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</si>
  <si>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</si>
  <si>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</si>
  <si>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</si>
  <si>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</si>
  <si>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</si>
  <si>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</si>
  <si>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</si>
  <si>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</si>
  <si>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</si>
  <si>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</si>
  <si>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</si>
  <si>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</si>
  <si>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</si>
  <si>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</si>
  <si>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</si>
  <si>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</si>
  <si>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</si>
  <si>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</si>
  <si>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</si>
  <si>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</si>
  <si>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</si>
  <si>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</si>
  <si>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</si>
  <si>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</si>
  <si>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</si>
  <si>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</si>
  <si>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</si>
  <si>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</si>
  <si>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</si>
  <si>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</si>
  <si>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</si>
  <si>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</si>
  <si>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</si>
  <si>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</si>
  <si>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</si>
  <si>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</si>
  <si>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</si>
  <si>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</si>
  <si>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</si>
  <si>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</si>
  <si>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</si>
  <si>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</si>
  <si>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</si>
  <si>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</si>
  <si>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</si>
  <si>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</si>
  <si>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</si>
  <si>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</si>
  <si>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</si>
  <si>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</si>
  <si>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</si>
  <si>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</si>
  <si>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</si>
  <si>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</si>
  <si>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</si>
  <si>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</si>
  <si>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</si>
  <si>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</si>
  <si>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</si>
  <si>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</si>
  <si>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</si>
  <si>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</si>
  <si>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</si>
  <si>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</si>
  <si>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</si>
  <si>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</si>
  <si>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</si>
  <si>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</si>
  <si>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</si>
  <si>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</si>
  <si>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</si>
  <si>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</si>
  <si>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</si>
  <si>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</si>
  <si>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</si>
  <si>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</si>
  <si>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</si>
  <si>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</si>
  <si>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</si>
  <si>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</si>
  <si>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</si>
  <si>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</si>
  <si>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</si>
  <si>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</si>
  <si>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</si>
  <si>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</si>
  <si>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</si>
  <si>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</si>
  <si>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</si>
  <si>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</si>
  <si>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</si>
  <si>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</si>
  <si>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</si>
  <si>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</si>
  <si>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</si>
  <si>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</si>
  <si>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</si>
  <si>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</si>
  <si>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</si>
  <si>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</si>
  <si>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</si>
  <si>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</si>
  <si>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</si>
  <si>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</si>
  <si>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</si>
  <si>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</si>
  <si>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</si>
  <si>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</si>
  <si>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</si>
  <si>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</si>
  <si>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</si>
  <si>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</si>
  <si>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</si>
  <si>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</si>
  <si>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</si>
  <si>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</si>
  <si>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</si>
  <si>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</si>
  <si>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</si>
  <si>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</si>
  <si>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</si>
  <si>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</si>
  <si>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</si>
  <si>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</si>
  <si>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</si>
  <si>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</si>
  <si>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</si>
  <si>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</si>
  <si>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</si>
  <si>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</si>
  <si>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</si>
  <si>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</si>
  <si>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</si>
  <si>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</si>
  <si>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</si>
  <si>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</si>
  <si>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</si>
  <si>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</si>
  <si>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</si>
  <si>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</si>
  <si>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</si>
  <si>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</si>
  <si>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</si>
  <si>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</si>
  <si>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</si>
  <si>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</si>
  <si>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</si>
  <si>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</si>
  <si>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</si>
  <si>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</si>
  <si>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</si>
  <si>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</si>
  <si>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</si>
  <si>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</si>
  <si>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</si>
  <si>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</si>
  <si>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</si>
  <si>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</si>
  <si>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</si>
  <si>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</si>
  <si>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</si>
  <si>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</si>
  <si>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</si>
  <si>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</si>
  <si>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</si>
  <si>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</si>
  <si>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</si>
  <si>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</si>
  <si>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</si>
  <si>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</si>
  <si>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</si>
  <si>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</si>
  <si>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</si>
  <si>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</si>
  <si>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</si>
  <si>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</si>
  <si>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</si>
  <si>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</si>
  <si>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</si>
  <si>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</si>
  <si>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</si>
  <si>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</si>
  <si>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</si>
  <si>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</si>
  <si>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</si>
  <si>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</si>
  <si>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</si>
  <si>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</si>
  <si>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</si>
  <si>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</si>
  <si>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</si>
  <si>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</si>
  <si>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</si>
  <si>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</si>
  <si>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</si>
  <si>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</si>
  <si>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</si>
  <si>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</si>
  <si>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</si>
  <si>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</si>
  <si>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</si>
  <si>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</si>
  <si>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</si>
  <si>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</si>
  <si>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</si>
  <si>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</si>
  <si>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</si>
  <si>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</si>
  <si>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</si>
  <si>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</si>
  <si>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</si>
  <si>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</si>
  <si>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</si>
  <si>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</si>
  <si>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</si>
  <si>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</si>
  <si>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</si>
  <si>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</si>
  <si>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</si>
  <si>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</si>
  <si>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</si>
  <si>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</si>
  <si>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</si>
  <si>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</si>
  <si>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</si>
  <si>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</si>
  <si>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</si>
  <si>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</si>
  <si>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</si>
  <si>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</si>
  <si>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</si>
  <si>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</si>
  <si>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</si>
  <si>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</si>
  <si>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</si>
  <si>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</si>
  <si>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</si>
  <si>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</si>
  <si>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</si>
  <si>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</si>
  <si>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</si>
  <si>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</si>
  <si>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</si>
  <si>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</si>
  <si>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</si>
  <si>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</si>
  <si>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</si>
  <si>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</si>
  <si>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</si>
  <si>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</si>
  <si>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</si>
  <si>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</si>
  <si>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</si>
  <si>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</si>
  <si>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</si>
  <si>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</si>
  <si>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</si>
  <si>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</si>
  <si>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</si>
  <si>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</si>
  <si>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</si>
  <si>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</si>
  <si>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</si>
  <si>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</si>
  <si>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</si>
  <si>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</si>
  <si>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</si>
  <si>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</si>
  <si>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</si>
  <si>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</si>
  <si>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</si>
  <si>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</si>
  <si>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</si>
  <si>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</si>
  <si>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</si>
  <si>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</si>
  <si>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</si>
  <si>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</si>
  <si>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</si>
  <si>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</si>
  <si>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</si>
  <si>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</si>
  <si>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</si>
  <si>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</si>
  <si>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</si>
  <si>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</si>
  <si>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</si>
  <si>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</si>
  <si>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</si>
  <si>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</si>
  <si>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</si>
  <si>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</si>
  <si>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</si>
  <si>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</si>
  <si>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</si>
  <si>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</si>
  <si>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</si>
  <si>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</si>
  <si>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</si>
  <si>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</si>
  <si>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</si>
  <si>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</si>
  <si>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</si>
  <si>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</si>
  <si>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</si>
  <si>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</si>
  <si>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</si>
  <si>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</si>
  <si>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</si>
  <si>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</si>
  <si>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</si>
  <si>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</si>
  <si>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</si>
  <si>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</si>
  <si>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</si>
  <si>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</si>
  <si>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</si>
  <si>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</si>
  <si>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</si>
  <si>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</si>
  <si>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</si>
  <si>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</si>
  <si>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</si>
  <si>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</si>
  <si>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</si>
  <si>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</si>
  <si>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</si>
  <si>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</si>
  <si>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</si>
  <si>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</si>
  <si>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</si>
  <si>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</si>
  <si>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</si>
  <si>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</si>
  <si>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</si>
  <si>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</si>
  <si>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</si>
  <si>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</si>
  <si>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</si>
  <si>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</si>
  <si>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</si>
  <si>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</si>
  <si>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</si>
  <si>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</si>
  <si>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</si>
  <si>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</si>
  <si>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</si>
  <si>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</si>
  <si>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</si>
  <si>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</si>
  <si>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</si>
  <si>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</si>
  <si>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</si>
  <si>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</si>
  <si>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</si>
  <si>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</si>
  <si>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</si>
  <si>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</si>
  <si>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</si>
  <si>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</si>
  <si>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</si>
  <si>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</si>
  <si>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</si>
  <si>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</si>
  <si>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</si>
  <si>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</si>
  <si>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</si>
  <si>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</si>
  <si>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</si>
  <si>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</si>
  <si>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</si>
  <si>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</si>
  <si>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</si>
  <si>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</si>
  <si>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</si>
  <si>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</si>
  <si>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</si>
  <si>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</si>
  <si>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</si>
  <si>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</si>
  <si>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</si>
  <si>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</si>
  <si>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</si>
  <si>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</si>
  <si>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</si>
  <si>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</si>
  <si>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</si>
  <si>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</si>
  <si>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</si>
  <si>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</si>
  <si>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</si>
  <si>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</si>
  <si>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</si>
  <si>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</si>
  <si>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</si>
  <si>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</si>
  <si>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</si>
  <si>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</si>
  <si>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</si>
  <si>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</si>
  <si>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</si>
  <si>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</si>
  <si>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</si>
  <si>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</si>
  <si>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</si>
  <si>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</si>
  <si>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</si>
  <si>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</si>
  <si>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</si>
  <si>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</si>
  <si>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</si>
  <si>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</si>
  <si>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</si>
  <si>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</si>
  <si>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</si>
  <si>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</si>
  <si>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</si>
  <si>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</si>
  <si>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</si>
  <si>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</si>
  <si>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</si>
  <si>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</si>
  <si>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</si>
  <si>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</si>
  <si>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</si>
  <si>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</si>
  <si>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</si>
  <si>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</si>
  <si>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</si>
  <si>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</si>
  <si>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</si>
  <si>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</si>
  <si>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</si>
  <si>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</si>
  <si>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</si>
  <si>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</si>
  <si>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</si>
  <si>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</si>
  <si>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</si>
  <si>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</si>
  <si>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</si>
  <si>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</si>
  <si>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</si>
  <si>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</si>
  <si>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</si>
  <si>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</si>
  <si>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</si>
  <si>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</si>
  <si>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</si>
  <si>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</si>
  <si>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</si>
  <si>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</si>
  <si>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</si>
  <si>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</si>
  <si>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</si>
  <si>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</si>
  <si>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</si>
  <si>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</si>
  <si>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</si>
  <si>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</si>
  <si>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</si>
  <si>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</si>
  <si>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</si>
  <si>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</si>
  <si>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</si>
  <si>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</si>
  <si>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</si>
  <si>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</si>
  <si>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</si>
  <si>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</si>
  <si>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</si>
  <si>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</si>
  <si>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</si>
  <si>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</si>
  <si>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</si>
  <si>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</si>
  <si>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</si>
  <si>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</si>
  <si>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</si>
  <si>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</si>
  <si>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</si>
  <si>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</si>
  <si>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</si>
  <si>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</si>
  <si>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</si>
  <si>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</si>
  <si>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</si>
  <si>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</si>
  <si>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</si>
  <si>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</si>
  <si>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</si>
  <si>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</si>
  <si>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</si>
  <si>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</si>
  <si>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</si>
  <si>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</si>
  <si>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</si>
  <si>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</si>
  <si>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</si>
  <si>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</si>
  <si>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</si>
  <si>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</si>
  <si>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</si>
  <si>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</si>
  <si>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</si>
  <si>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</si>
  <si>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</si>
  <si>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</si>
  <si>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</si>
  <si>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</si>
  <si>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</si>
  <si>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</si>
  <si>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</si>
  <si>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</si>
  <si>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</si>
  <si>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</si>
  <si>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</si>
  <si>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</si>
  <si>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</si>
  <si>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</si>
  <si>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</si>
  <si>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</si>
  <si>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</si>
  <si>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</si>
  <si>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</si>
  <si>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</si>
  <si>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</si>
  <si>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</si>
  <si>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</si>
  <si>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</si>
  <si>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</si>
  <si>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</si>
  <si>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</si>
  <si>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</si>
  <si>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</si>
  <si>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</si>
  <si>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</si>
  <si>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</si>
  <si>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</si>
  <si>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</si>
  <si>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</si>
  <si>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</si>
  <si>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</si>
  <si>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</si>
  <si>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</si>
  <si>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</si>
  <si>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</si>
  <si>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</si>
  <si>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</si>
  <si>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</si>
  <si>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</si>
  <si>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</si>
  <si>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</si>
  <si>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</si>
  <si>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</si>
  <si>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</si>
  <si>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</si>
  <si>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</si>
  <si>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</si>
  <si>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</si>
  <si>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</si>
  <si>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</si>
  <si>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</si>
  <si>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</si>
  <si>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</si>
  <si>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</si>
  <si>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</si>
  <si>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</si>
  <si>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</si>
  <si>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</si>
  <si>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</si>
  <si>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</si>
  <si>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</si>
  <si>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</si>
  <si>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</si>
  <si>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</si>
  <si>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</si>
  <si>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</si>
  <si>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</si>
  <si>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</si>
  <si>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</si>
  <si>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</si>
  <si>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</si>
  <si>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</si>
  <si>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</si>
  <si>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</si>
  <si>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</si>
  <si>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</si>
  <si>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</si>
  <si>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</si>
  <si>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</si>
  <si>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</si>
  <si>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</si>
  <si>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</si>
  <si>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</si>
  <si>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</si>
  <si>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</si>
  <si>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</si>
  <si>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</si>
  <si>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</si>
  <si>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</si>
  <si>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</si>
  <si>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</si>
  <si>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</si>
  <si>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</si>
  <si>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</si>
  <si>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</si>
  <si>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</si>
  <si>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</si>
  <si>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</si>
  <si>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</si>
  <si>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</si>
  <si>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</si>
  <si>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</si>
  <si>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</si>
  <si>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</si>
  <si>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</si>
  <si>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</si>
  <si>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</si>
  <si>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</si>
  <si>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</si>
  <si>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</si>
  <si>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</si>
  <si>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</si>
  <si>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</si>
  <si>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</si>
  <si>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</si>
  <si>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</si>
  <si>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</si>
  <si>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</si>
  <si>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</si>
  <si>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</si>
  <si>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</si>
  <si>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</si>
  <si>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</si>
  <si>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</si>
  <si>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</si>
  <si>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</si>
  <si>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</si>
  <si>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</si>
  <si>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</si>
  <si>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</si>
  <si>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</si>
  <si>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</si>
  <si>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</si>
  <si>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</si>
  <si>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</si>
  <si>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</si>
  <si>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</si>
  <si>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</si>
  <si>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</si>
  <si>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</si>
  <si>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</si>
  <si>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</si>
  <si>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</si>
  <si>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</si>
  <si>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</si>
  <si>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</si>
  <si>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</si>
  <si>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</si>
  <si>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</si>
  <si>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</si>
  <si>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</si>
  <si>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</si>
  <si>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</si>
  <si>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</si>
  <si>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</si>
  <si>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</si>
  <si>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</si>
  <si>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</si>
  <si>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</si>
  <si>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</si>
  <si>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</si>
  <si>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</si>
  <si>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</si>
  <si>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</si>
  <si>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</si>
  <si>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</si>
  <si>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</si>
  <si>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</si>
  <si>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</si>
  <si>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</si>
  <si>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</si>
  <si>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</si>
  <si>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</si>
  <si>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</si>
  <si>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</si>
  <si>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</si>
  <si>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</si>
  <si>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</si>
  <si>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</si>
  <si>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</si>
  <si>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</si>
  <si>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</si>
  <si>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</si>
  <si>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</si>
  <si>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</si>
  <si>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</si>
  <si>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</si>
  <si>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</si>
  <si>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</si>
  <si>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</si>
  <si>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</si>
  <si>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</si>
  <si>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</si>
  <si>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</si>
  <si>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</si>
  <si>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</si>
  <si>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</si>
  <si>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</si>
  <si>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</si>
  <si>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</si>
  <si>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</si>
  <si>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</si>
  <si>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</si>
  <si>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</si>
  <si>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</si>
  <si>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</si>
  <si>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</si>
  <si>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</si>
  <si>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</si>
  <si>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</si>
  <si>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</si>
  <si>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</si>
  <si>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</si>
  <si>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</si>
  <si>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</si>
  <si>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</si>
  <si>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</si>
  <si>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</si>
  <si>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</si>
  <si>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</si>
  <si>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</si>
  <si>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</si>
  <si>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</si>
  <si>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</si>
  <si>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</si>
  <si>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</si>
  <si>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</si>
  <si>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</si>
  <si>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</si>
  <si>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</si>
  <si>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</si>
  <si>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</si>
  <si>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</si>
  <si>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</si>
  <si>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</si>
  <si>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</si>
  <si>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</si>
  <si>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</si>
  <si>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</si>
  <si>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</si>
  <si>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</si>
  <si>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</si>
  <si>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</si>
  <si>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</si>
  <si>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</si>
  <si>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</si>
  <si>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</si>
  <si>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</si>
  <si>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</si>
  <si>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</si>
  <si>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</si>
  <si>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</si>
  <si>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</si>
  <si>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</si>
  <si>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</si>
  <si>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</si>
  <si>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</si>
  <si>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</si>
  <si>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</si>
  <si>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</si>
  <si>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</si>
  <si>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</si>
  <si>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</si>
  <si>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</si>
  <si>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</si>
  <si>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</si>
  <si>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</si>
  <si>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</si>
  <si>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</si>
  <si>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</si>
  <si>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</si>
  <si>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</si>
  <si>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</si>
  <si>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</si>
  <si>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</si>
  <si>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</si>
  <si>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</si>
  <si>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</si>
  <si>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</si>
  <si>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</si>
  <si>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</si>
  <si>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</si>
  <si>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</si>
  <si>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</si>
  <si>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</si>
  <si>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</si>
  <si>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</si>
  <si>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</si>
  <si>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</si>
  <si>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</si>
  <si>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</si>
  <si>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</si>
  <si>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</si>
  <si>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</si>
  <si>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</si>
  <si>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</si>
  <si>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</si>
  <si>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</si>
  <si>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</si>
  <si>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</si>
  <si>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</si>
  <si>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</si>
  <si>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</si>
  <si>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</si>
  <si>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</si>
  <si>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</si>
  <si>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</si>
  <si>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</si>
  <si>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</si>
  <si>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</si>
  <si>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</si>
  <si>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</si>
  <si>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</si>
  <si>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</si>
  <si>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</si>
  <si>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</si>
  <si>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</si>
  <si>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</si>
  <si>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</si>
  <si>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</si>
  <si>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</si>
  <si>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</si>
  <si>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</si>
  <si>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</si>
  <si>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</si>
  <si>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</si>
  <si>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</si>
  <si>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</si>
  <si>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</si>
  <si>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</si>
  <si>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</si>
  <si>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</si>
  <si>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</si>
  <si>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</si>
  <si>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</si>
  <si>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</si>
  <si>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</si>
  <si>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</si>
  <si>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</si>
  <si>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</si>
  <si>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</si>
  <si>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</si>
  <si>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</si>
  <si>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</si>
  <si>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</si>
  <si>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</si>
  <si>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</si>
  <si>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</si>
  <si>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</si>
  <si>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</si>
  <si>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</si>
  <si>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</si>
  <si>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</si>
  <si>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</si>
  <si>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</si>
  <si>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</si>
  <si>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</si>
  <si>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</si>
  <si>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</si>
  <si>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</si>
  <si>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</si>
  <si>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</si>
  <si>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</si>
  <si>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</si>
  <si>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</si>
  <si>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</si>
  <si>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</si>
  <si>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</si>
  <si>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</si>
  <si>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</si>
  <si>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</si>
  <si>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</si>
  <si>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</si>
  <si>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</si>
  <si>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</si>
  <si>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</si>
  <si>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</si>
  <si>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</si>
  <si>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</si>
  <si>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</si>
  <si>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</si>
  <si>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</si>
  <si>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</si>
  <si>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</si>
  <si>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</si>
  <si>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</si>
  <si>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</si>
  <si>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</si>
  <si>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</si>
  <si>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</si>
  <si>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</si>
  <si>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</si>
  <si>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</si>
  <si>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</si>
  <si>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</si>
  <si>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</si>
  <si>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</si>
  <si>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</si>
  <si>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</si>
  <si>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</si>
  <si>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</si>
  <si>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</si>
  <si>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</si>
  <si>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</si>
  <si>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</si>
  <si>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</si>
  <si>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</si>
  <si>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</si>
  <si>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</si>
  <si>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</si>
  <si>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</si>
  <si>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</si>
  <si>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</si>
  <si>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</si>
  <si>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</si>
  <si>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</si>
  <si>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</si>
  <si>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</si>
  <si>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</si>
  <si>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</si>
  <si>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</si>
  <si>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</si>
  <si>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</si>
  <si>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</si>
  <si>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</si>
  <si>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</si>
  <si>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</si>
  <si>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</si>
  <si>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</si>
  <si>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</si>
  <si>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</si>
  <si>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</si>
  <si>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</si>
  <si>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</si>
  <si>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</si>
  <si>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</si>
  <si>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</si>
  <si>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</si>
  <si>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</si>
  <si>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</si>
  <si>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</si>
  <si>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</si>
  <si>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</si>
  <si>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</si>
  <si>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</si>
  <si>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</si>
  <si>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</si>
  <si>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</si>
  <si>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</si>
  <si>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</si>
  <si>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</si>
  <si>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</si>
  <si>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</si>
  <si>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</si>
  <si>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</si>
  <si>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</si>
  <si>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</si>
  <si>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</si>
  <si>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</si>
  <si>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</si>
  <si>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</si>
  <si>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</si>
  <si>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</si>
  <si>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</si>
  <si>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</si>
  <si>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</si>
  <si>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</si>
  <si>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</si>
  <si>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</si>
  <si>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</si>
  <si>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</si>
  <si>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</si>
  <si>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</si>
  <si>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</si>
  <si>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</si>
  <si>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</si>
  <si>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</si>
  <si>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</si>
  <si>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</si>
  <si>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</si>
  <si>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</si>
  <si>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</si>
  <si>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</si>
  <si>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</si>
  <si>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</si>
  <si>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</si>
  <si>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</si>
  <si>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</si>
  <si>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</si>
  <si>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</si>
  <si>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</si>
  <si>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</si>
  <si>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</si>
  <si>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</si>
  <si>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</si>
  <si>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</si>
  <si>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</si>
  <si>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</si>
  <si>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</si>
  <si>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</si>
  <si>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</si>
  <si>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</si>
  <si>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</si>
  <si>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</si>
  <si>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</si>
  <si>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</si>
  <si>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</si>
  <si>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</si>
  <si>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</si>
  <si>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</si>
  <si>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</si>
  <si>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</si>
  <si>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</si>
  <si>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</si>
  <si>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</si>
  <si>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</si>
  <si>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</si>
  <si>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</si>
  <si>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</si>
  <si>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</si>
  <si>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</si>
  <si>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</si>
  <si>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</si>
  <si>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</si>
  <si>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</si>
  <si>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</si>
  <si>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</si>
  <si>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</si>
  <si>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</si>
  <si>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</si>
  <si>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</si>
  <si>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</si>
  <si>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</si>
  <si>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</si>
  <si>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</si>
  <si>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</si>
  <si>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</si>
  <si>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</si>
  <si>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</si>
  <si>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</si>
  <si>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</si>
  <si>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</si>
  <si>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</si>
  <si>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</si>
  <si>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</si>
  <si>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</si>
  <si>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</si>
  <si>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</si>
  <si>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</si>
  <si>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</si>
  <si>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</si>
  <si>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</si>
  <si>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</si>
  <si>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</si>
  <si>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</si>
  <si>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</si>
  <si>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</si>
  <si>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</si>
  <si>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</si>
  <si>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</si>
  <si>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</si>
  <si>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</si>
  <si>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</si>
  <si>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</si>
  <si>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</si>
  <si>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</si>
  <si>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</si>
  <si>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</si>
  <si>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</si>
  <si>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</si>
  <si>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</si>
  <si>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</si>
  <si>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</si>
  <si>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</si>
  <si>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</si>
  <si>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</si>
  <si>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</si>
  <si>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</si>
  <si>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</si>
  <si>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</si>
  <si>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</si>
  <si>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</si>
  <si>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</si>
  <si>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</si>
  <si>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</si>
  <si>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</si>
  <si>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</si>
  <si>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</si>
  <si>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</si>
  <si>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</si>
  <si>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</si>
  <si>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</si>
  <si>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</si>
  <si>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</si>
  <si>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</si>
  <si>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</si>
  <si>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</si>
  <si>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</si>
  <si>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</si>
  <si>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</si>
  <si>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</si>
  <si>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</si>
  <si>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</si>
  <si>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</si>
  <si>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</si>
  <si>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</si>
  <si>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</si>
  <si>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</si>
  <si>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</si>
  <si>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</si>
  <si>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</si>
  <si>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</si>
  <si>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</si>
  <si>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</si>
  <si>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</si>
  <si>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</si>
  <si>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</si>
  <si>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</si>
  <si>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</si>
  <si>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</si>
  <si>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</si>
  <si>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</si>
  <si>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</si>
  <si>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</si>
  <si>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</si>
  <si>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</si>
  <si>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</si>
  <si>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</si>
  <si>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</si>
  <si>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</si>
  <si>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</si>
  <si>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</si>
  <si>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</si>
  <si>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</si>
  <si>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</si>
  <si>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</si>
  <si>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</si>
  <si>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</si>
  <si>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</si>
  <si>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</si>
  <si>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</si>
  <si>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</si>
  <si>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</si>
  <si>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</si>
  <si>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</si>
  <si>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</si>
  <si>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</si>
  <si>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</si>
  <si>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</si>
  <si>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</si>
  <si>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</si>
  <si>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</si>
  <si>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</si>
  <si>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</si>
  <si>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</si>
  <si>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</si>
  <si>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</si>
  <si>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</si>
  <si>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</si>
  <si>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</si>
  <si>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</si>
  <si>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</si>
  <si>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</si>
  <si>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</si>
  <si>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</si>
  <si>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</si>
  <si>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</si>
  <si>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</si>
  <si>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</si>
  <si>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</si>
  <si>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</si>
  <si>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</si>
  <si>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</si>
  <si>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</si>
  <si>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</si>
  <si>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</si>
  <si>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</si>
  <si>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</si>
  <si>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</si>
  <si>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</si>
  <si>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</si>
  <si>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</si>
  <si>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</si>
  <si>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</si>
  <si>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</si>
  <si>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</si>
  <si>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</si>
  <si>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</si>
  <si>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</si>
  <si>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</si>
  <si>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</si>
  <si>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</si>
  <si>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</si>
  <si>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</si>
  <si>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</si>
  <si>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</si>
  <si>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</si>
  <si>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</si>
  <si>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</si>
  <si>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</si>
  <si>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</si>
  <si>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</si>
  <si>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</si>
  <si>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</si>
  <si>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</si>
  <si>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</si>
  <si>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</si>
  <si>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</si>
  <si>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</si>
  <si>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</si>
  <si>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</si>
  <si>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</si>
  <si>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</si>
  <si>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</si>
  <si>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</si>
  <si>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</si>
  <si>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</si>
  <si>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</si>
  <si>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</si>
  <si>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</si>
  <si>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</si>
  <si>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</si>
  <si>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</si>
  <si>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</si>
  <si>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</si>
  <si>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</si>
  <si>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</si>
  <si>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</si>
  <si>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</si>
  <si>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</si>
  <si>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</si>
  <si>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</si>
  <si>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</si>
  <si>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</si>
  <si>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</si>
  <si>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</si>
  <si>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</si>
  <si>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</si>
  <si>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</si>
  <si>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</si>
  <si>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</si>
  <si>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</si>
  <si>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</si>
  <si>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</si>
  <si>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</si>
  <si>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</si>
  <si>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</si>
  <si>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</si>
  <si>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</si>
  <si>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</si>
  <si>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</si>
  <si>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</si>
  <si>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</si>
  <si>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</si>
  <si>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</si>
  <si>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</si>
  <si>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</si>
  <si>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</si>
  <si>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</si>
  <si>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</si>
  <si>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</si>
  <si>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</si>
  <si>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</si>
  <si>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</si>
  <si>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</si>
  <si>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</si>
  <si>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</si>
  <si>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</si>
  <si>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</si>
  <si>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</si>
  <si>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</si>
  <si>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</si>
  <si>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</si>
  <si>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</si>
  <si>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</si>
  <si>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</si>
  <si>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</si>
  <si>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</si>
  <si>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</si>
  <si>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</si>
  <si>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</si>
  <si>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</si>
  <si>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</si>
  <si>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</si>
  <si>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</si>
  <si>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</si>
  <si>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</si>
  <si>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</si>
  <si>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</si>
  <si>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</si>
  <si>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</si>
  <si>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</si>
  <si>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</si>
  <si>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</si>
  <si>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</si>
  <si>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</si>
  <si>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</si>
  <si>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</si>
  <si>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</si>
  <si>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</si>
  <si>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</si>
  <si>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</si>
  <si>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</si>
  <si>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</si>
  <si>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</si>
  <si>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</si>
  <si>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</si>
  <si>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</si>
  <si>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</si>
  <si>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</si>
  <si>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</si>
  <si>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</si>
  <si>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</si>
  <si>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</si>
  <si>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</si>
  <si>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</si>
  <si>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</si>
  <si>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</si>
  <si>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</si>
  <si>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</si>
  <si>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</si>
  <si>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</si>
  <si>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</si>
  <si>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</si>
  <si>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</si>
  <si>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</si>
  <si>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</si>
  <si>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</si>
  <si>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</si>
  <si>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</si>
  <si>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</si>
  <si>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</si>
  <si>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</si>
  <si>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</si>
  <si>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</si>
  <si>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</si>
  <si>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</si>
  <si>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</si>
  <si>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</si>
  <si>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</si>
  <si>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</si>
  <si>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</si>
  <si>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</si>
  <si>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</si>
  <si>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</si>
  <si>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</si>
  <si>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</si>
  <si>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</si>
  <si>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</si>
  <si>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</si>
  <si>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</si>
  <si>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</si>
  <si>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</si>
  <si>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</si>
  <si>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</si>
  <si>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</si>
  <si>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</si>
  <si>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</si>
  <si>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</si>
  <si>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</si>
  <si>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</si>
  <si>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</si>
  <si>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</si>
  <si>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</si>
  <si>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</si>
  <si>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</si>
  <si>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</si>
  <si>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</si>
  <si>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</si>
  <si>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</si>
  <si>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</si>
  <si>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</si>
  <si>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</si>
  <si>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</si>
  <si>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</si>
  <si>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</si>
  <si>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</si>
  <si>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</si>
  <si>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</si>
  <si>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</si>
  <si>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</si>
  <si>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</si>
  <si>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</si>
  <si>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</si>
  <si>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</si>
  <si>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</si>
  <si>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</si>
  <si>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</si>
  <si>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</si>
  <si>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</si>
  <si>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</si>
  <si>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</si>
  <si>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</si>
  <si>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</si>
  <si>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</si>
  <si>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</si>
  <si>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</si>
  <si>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</si>
  <si>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</si>
  <si>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</si>
  <si>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</si>
  <si>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</si>
  <si>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</si>
  <si>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</si>
  <si>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</si>
  <si>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</si>
  <si>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</si>
  <si>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</si>
  <si>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</si>
  <si>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</si>
  <si>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</si>
  <si>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</si>
  <si>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</si>
  <si>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</si>
  <si>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</si>
  <si>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</si>
  <si>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</si>
  <si>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</si>
  <si>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</si>
  <si>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</si>
  <si>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</si>
  <si>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</si>
  <si>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</si>
  <si>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</si>
  <si>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</si>
  <si>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</si>
  <si>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</si>
  <si>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</si>
  <si>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</si>
  <si>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</si>
  <si>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</si>
  <si>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</si>
  <si>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</si>
  <si>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</si>
  <si>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</si>
  <si>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</si>
  <si>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</si>
  <si>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</si>
  <si>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</si>
  <si>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</si>
  <si>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</si>
  <si>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</si>
  <si>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</si>
  <si>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</si>
  <si>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</si>
  <si>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</si>
  <si>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</si>
  <si>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</si>
  <si>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</si>
  <si>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</si>
  <si>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</si>
  <si>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</si>
  <si>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</si>
  <si>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</si>
  <si>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</si>
  <si>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</si>
  <si>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</si>
  <si>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</si>
  <si>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</si>
  <si>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</si>
  <si>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</si>
  <si>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</si>
  <si>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</si>
  <si>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</si>
  <si>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</si>
  <si>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</si>
  <si>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</si>
  <si>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</si>
  <si>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</si>
  <si>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</si>
  <si>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</si>
  <si>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</si>
  <si>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</si>
  <si>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</si>
  <si>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</si>
  <si>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</si>
  <si>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</si>
  <si>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</si>
  <si>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</si>
  <si>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</si>
  <si>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</si>
  <si>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</si>
  <si>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</si>
  <si>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</si>
  <si>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</si>
  <si>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</si>
  <si>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</si>
  <si>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</si>
  <si>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</si>
  <si>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</si>
  <si>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</si>
  <si>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</si>
  <si>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</si>
  <si>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</si>
  <si>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</si>
  <si>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</si>
  <si>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</si>
  <si>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</si>
  <si>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</si>
  <si>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</si>
  <si>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</si>
  <si>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</si>
  <si>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</si>
  <si>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</si>
  <si>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</si>
  <si>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</si>
  <si>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</si>
  <si>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</si>
  <si>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</si>
  <si>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</si>
  <si>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</si>
  <si>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</si>
  <si>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</si>
  <si>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</si>
  <si>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</si>
  <si>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</si>
  <si>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</si>
  <si>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</si>
  <si>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</si>
  <si>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</si>
  <si>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</si>
  <si>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</si>
  <si>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</si>
  <si>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</si>
  <si>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</si>
  <si>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</si>
  <si>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</si>
  <si>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</si>
  <si>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</si>
  <si>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</si>
  <si>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</si>
  <si>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</si>
  <si>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</si>
  <si>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</si>
  <si>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</si>
  <si>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</si>
  <si>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</si>
  <si>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</si>
  <si>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</si>
  <si>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</si>
  <si>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</si>
  <si>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</si>
  <si>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</si>
  <si>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</si>
  <si>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</si>
  <si>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</si>
  <si>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</si>
  <si>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</si>
  <si>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</si>
  <si>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</si>
  <si>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</si>
  <si>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</si>
  <si>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</si>
  <si>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</si>
  <si>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</si>
  <si>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</si>
  <si>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</si>
  <si>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</si>
  <si>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</si>
  <si>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</si>
  <si>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</si>
  <si>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</si>
  <si>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</si>
  <si>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</si>
  <si>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</si>
  <si>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</si>
  <si>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</si>
  <si>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</si>
  <si>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</si>
  <si>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</si>
  <si>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</si>
  <si>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</si>
  <si>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</si>
  <si>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</si>
  <si>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</si>
  <si>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</si>
  <si>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</si>
  <si>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</si>
  <si>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</si>
  <si>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</si>
  <si>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</si>
  <si>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</si>
  <si>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</si>
  <si>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</si>
  <si>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</si>
  <si>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</si>
  <si>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</si>
  <si>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</si>
  <si>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</si>
  <si>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</si>
  <si>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</si>
  <si>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</si>
  <si>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</si>
  <si>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</si>
  <si>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</si>
  <si>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</si>
  <si>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</si>
  <si>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</si>
  <si>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</si>
  <si>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</si>
  <si>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</si>
  <si>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</si>
  <si>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</si>
  <si>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</si>
  <si>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</si>
  <si>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</si>
  <si>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</si>
  <si>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</si>
  <si>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</si>
  <si>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</si>
  <si>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</si>
  <si>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</si>
  <si>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</si>
  <si>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</si>
  <si>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</si>
  <si>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</si>
  <si>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</si>
  <si>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</si>
  <si>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</si>
  <si>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</si>
  <si>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</si>
  <si>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</si>
  <si>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</si>
  <si>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</si>
  <si>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</si>
  <si>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</si>
  <si>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</si>
  <si>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</si>
  <si>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</si>
  <si>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</si>
  <si>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</si>
  <si>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</si>
  <si>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</si>
  <si>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</si>
  <si>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</si>
  <si>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</si>
  <si>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</si>
  <si>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</si>
  <si>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</si>
  <si>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</si>
  <si>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</si>
  <si>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</si>
  <si>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</si>
  <si>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</si>
  <si>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</si>
  <si>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</si>
  <si>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</si>
  <si>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</si>
  <si>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</si>
  <si>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</si>
  <si>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</si>
  <si>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</si>
  <si>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</si>
  <si>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</si>
  <si>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</si>
  <si>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</si>
  <si>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</si>
  <si>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</si>
  <si>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</si>
  <si>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</si>
  <si>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</si>
  <si>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</si>
  <si>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</si>
  <si>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</si>
  <si>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</si>
  <si>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</si>
  <si>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</si>
  <si>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</si>
  <si>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</si>
  <si>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</si>
  <si>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</si>
  <si>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</si>
  <si>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</si>
  <si>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</si>
  <si>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</si>
  <si>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</si>
  <si>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</si>
  <si>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</si>
  <si>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</si>
  <si>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</si>
  <si>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</si>
  <si>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</si>
  <si>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</si>
  <si>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</si>
  <si>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</si>
  <si>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</si>
  <si>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</si>
  <si>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</si>
  <si>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</si>
  <si>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</si>
  <si>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</si>
  <si>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</si>
  <si>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</si>
  <si>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</si>
  <si>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</si>
  <si>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</si>
  <si>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</si>
  <si>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</si>
  <si>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</si>
  <si>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</si>
  <si>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</si>
  <si>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</si>
  <si>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</si>
  <si>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</si>
  <si>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</si>
  <si>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</si>
  <si>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</si>
  <si>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</si>
  <si>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</si>
  <si>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</si>
  <si>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</si>
  <si>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</si>
  <si>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</si>
  <si>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</si>
  <si>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</si>
  <si>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</si>
  <si>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</si>
  <si>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</si>
  <si>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</si>
  <si>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</si>
  <si>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</si>
  <si>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</si>
  <si>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</si>
  <si>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</si>
  <si>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</si>
  <si>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</si>
  <si>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</si>
  <si>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</si>
  <si>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</si>
  <si>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</si>
  <si>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</si>
  <si>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</si>
  <si>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</si>
  <si>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</si>
  <si>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</si>
  <si>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</si>
  <si>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</si>
  <si>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</si>
  <si>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</si>
  <si>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</si>
  <si>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</si>
  <si>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</si>
  <si>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</si>
  <si>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</si>
  <si>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</si>
  <si>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</si>
  <si>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</si>
  <si>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</si>
  <si>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</si>
  <si>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</si>
  <si>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</si>
  <si>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</si>
  <si>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</si>
  <si>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</si>
  <si>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</si>
  <si>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</si>
  <si>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</si>
  <si>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</si>
  <si>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</si>
  <si>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</si>
  <si>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</si>
  <si>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</si>
  <si>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</si>
  <si>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</si>
  <si>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</si>
  <si>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</si>
  <si>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</si>
  <si>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</si>
  <si>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</si>
  <si>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</si>
  <si>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</si>
  <si>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</si>
  <si>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</si>
  <si>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</si>
  <si>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</si>
  <si>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</si>
  <si>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</si>
  <si>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</si>
  <si>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</si>
  <si>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</si>
  <si>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</si>
  <si>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</si>
  <si>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</si>
  <si>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</si>
  <si>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</si>
  <si>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</si>
  <si>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</si>
  <si>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</si>
  <si>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</si>
  <si>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</si>
  <si>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</si>
  <si>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</si>
  <si>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</si>
  <si>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</si>
  <si>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</si>
  <si>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</si>
  <si>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</si>
  <si>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</si>
  <si>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</si>
  <si>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</si>
  <si>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</si>
  <si>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</si>
  <si>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</si>
  <si>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</si>
  <si>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</si>
  <si>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</si>
  <si>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</si>
  <si>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</si>
  <si>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</si>
  <si>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</si>
  <si>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</si>
  <si>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</si>
  <si>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</si>
  <si>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</si>
  <si>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</si>
  <si>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</si>
  <si>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</si>
  <si>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</si>
  <si>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</si>
  <si>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</si>
  <si>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</si>
  <si>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</si>
  <si>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</si>
  <si>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</si>
  <si>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</si>
  <si>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</si>
  <si>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</si>
  <si>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</si>
  <si>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</si>
  <si>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</si>
  <si>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</si>
  <si>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</si>
  <si>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</si>
  <si>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</si>
  <si>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</si>
  <si>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</si>
  <si>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</si>
  <si>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</si>
  <si>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</si>
  <si>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</si>
  <si>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</si>
  <si>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</si>
  <si>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</si>
  <si>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</si>
  <si>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</si>
  <si>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</si>
  <si>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</si>
  <si>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</si>
  <si>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</si>
  <si>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</si>
  <si>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</si>
  <si>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</si>
  <si>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</si>
  <si>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</si>
  <si>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</si>
  <si>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</si>
  <si>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</si>
  <si>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</si>
  <si>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</si>
  <si>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</si>
  <si>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</si>
  <si>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</si>
  <si>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</si>
  <si>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</si>
  <si>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</si>
  <si>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</si>
  <si>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</si>
  <si>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</si>
  <si>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</si>
  <si>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</si>
  <si>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</si>
  <si>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</si>
  <si>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</si>
  <si>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</si>
  <si>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</si>
  <si>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</si>
  <si>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</si>
  <si>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</si>
  <si>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</si>
  <si>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</si>
  <si>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</si>
  <si>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</si>
  <si>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</si>
  <si>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</si>
  <si>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</si>
  <si>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</si>
  <si>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</si>
  <si>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</si>
  <si>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</si>
  <si>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</si>
  <si>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</si>
  <si>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</si>
  <si>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</si>
  <si>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</si>
  <si>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</si>
  <si>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</si>
  <si>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</si>
  <si>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</si>
  <si>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</si>
  <si>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</si>
  <si>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</si>
  <si>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</si>
  <si>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</si>
  <si>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</si>
  <si>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</si>
  <si>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</si>
  <si>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</si>
  <si>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</si>
  <si>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</si>
  <si>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</si>
  <si>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</si>
  <si>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</si>
  <si>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</si>
  <si>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</si>
  <si>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</si>
  <si>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</si>
  <si>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</si>
  <si>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</si>
  <si>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</si>
  <si>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</si>
  <si>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</si>
  <si>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</si>
  <si>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</si>
  <si>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</si>
  <si>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</si>
  <si>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</si>
  <si>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</si>
  <si>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</si>
  <si>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</si>
  <si>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</si>
  <si>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</si>
  <si>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</si>
  <si>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</si>
  <si>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</si>
  <si>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</si>
  <si>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</si>
  <si>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</si>
  <si>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</si>
  <si>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</si>
  <si>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</si>
  <si>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</si>
  <si>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</si>
  <si>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</si>
  <si>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</si>
  <si>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</si>
  <si>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</si>
  <si>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</si>
  <si>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</si>
  <si>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</si>
  <si>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</si>
  <si>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</si>
  <si>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</si>
  <si>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</si>
  <si>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</si>
  <si>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</si>
  <si>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</si>
  <si>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</si>
  <si>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</si>
  <si>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</si>
  <si>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</si>
  <si>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</si>
  <si>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</si>
  <si>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</si>
  <si>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</si>
  <si>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</si>
  <si>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</si>
  <si>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</si>
  <si>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</si>
  <si>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</si>
  <si>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</si>
  <si>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</si>
  <si>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</si>
  <si>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</si>
  <si>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</si>
  <si>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</si>
  <si>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</si>
  <si>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</si>
  <si>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</si>
  <si>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</si>
  <si>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</si>
  <si>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</si>
  <si>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</si>
  <si>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</si>
  <si>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</si>
  <si>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</si>
  <si>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</si>
  <si>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</si>
  <si>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</si>
  <si>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</si>
  <si>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</si>
  <si>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</si>
  <si>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</si>
  <si>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</si>
  <si>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</si>
  <si>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</si>
  <si>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</si>
  <si>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</si>
  <si>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</si>
  <si>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</si>
  <si>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</si>
  <si>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</si>
  <si>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</si>
  <si>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</si>
  <si>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</si>
  <si>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</si>
  <si>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</si>
  <si>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</si>
  <si>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</si>
  <si>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</si>
  <si>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</si>
  <si>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</si>
  <si>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</si>
  <si>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</si>
  <si>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</si>
  <si>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</si>
  <si>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</si>
  <si>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</si>
  <si>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</si>
  <si>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</si>
  <si>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</si>
  <si>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</si>
  <si>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</si>
  <si>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</si>
  <si>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</si>
  <si>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</si>
  <si>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</si>
  <si>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</si>
  <si>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</si>
  <si>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</si>
  <si>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</si>
  <si>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</si>
  <si>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</si>
  <si>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</si>
  <si>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</si>
  <si>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</si>
  <si>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</si>
  <si>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</si>
  <si>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</si>
  <si>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</si>
  <si>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</si>
  <si>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</si>
  <si>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</si>
  <si>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</si>
  <si>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</si>
  <si>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</si>
  <si>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</si>
  <si>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</si>
  <si>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</si>
  <si>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</si>
  <si>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</si>
  <si>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</si>
  <si>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</si>
  <si>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</si>
  <si>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</si>
  <si>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</si>
  <si>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</si>
  <si>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</si>
  <si>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</si>
  <si>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</si>
  <si>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</si>
  <si>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</si>
  <si>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</si>
  <si>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</si>
  <si>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</si>
  <si>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</si>
  <si>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</si>
  <si>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</si>
  <si>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</si>
  <si>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</si>
  <si>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</si>
  <si>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</si>
  <si>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</si>
  <si>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</si>
  <si>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</si>
  <si>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</si>
  <si>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</si>
  <si>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</si>
  <si>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</si>
  <si>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</si>
  <si>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</si>
  <si>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</si>
  <si>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</si>
  <si>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</si>
  <si>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</si>
  <si>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</si>
  <si>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</si>
  <si>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</si>
  <si>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</si>
  <si>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</si>
  <si>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</si>
  <si>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</si>
  <si>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</si>
  <si>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</si>
  <si>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</si>
  <si>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</si>
  <si>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</si>
  <si>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</si>
  <si>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</si>
  <si>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</si>
  <si>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</si>
  <si>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</si>
  <si>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</si>
  <si>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</si>
  <si>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</si>
  <si>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</si>
  <si>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</si>
  <si>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</si>
  <si>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</si>
  <si>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</si>
  <si>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</si>
  <si>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</si>
  <si>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</si>
  <si>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</si>
  <si>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</si>
  <si>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</si>
  <si>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</si>
  <si>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</si>
  <si>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</si>
  <si>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</si>
  <si>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</si>
  <si>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</si>
  <si>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</si>
  <si>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</si>
  <si>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</si>
  <si>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</si>
  <si>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</si>
  <si>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</si>
  <si>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</si>
  <si>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</si>
  <si>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</si>
  <si>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</si>
  <si>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</si>
  <si>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</si>
  <si>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</si>
  <si>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</si>
  <si>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</si>
  <si>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</si>
  <si>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</si>
  <si>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</si>
  <si>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</si>
  <si>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</si>
  <si>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</si>
  <si>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</si>
  <si>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</si>
  <si>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</si>
  <si>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</si>
  <si>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</si>
  <si>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</si>
  <si>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</si>
  <si>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</si>
  <si>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</si>
  <si>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</si>
  <si>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</si>
  <si>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</si>
  <si>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</si>
  <si>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</si>
  <si>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</si>
  <si>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</si>
  <si>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</si>
  <si>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</si>
  <si>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</si>
  <si>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</si>
  <si>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</si>
  <si>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</si>
  <si>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</si>
  <si>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</si>
  <si>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</si>
  <si>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</si>
  <si>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</si>
  <si>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</si>
  <si>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</si>
  <si>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</si>
  <si>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</si>
  <si>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</si>
  <si>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</si>
  <si>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</si>
  <si>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</si>
  <si>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</si>
  <si>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</si>
  <si>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</si>
  <si>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</si>
  <si>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</si>
  <si>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</si>
  <si>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</si>
  <si>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</si>
  <si>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</si>
  <si>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</si>
  <si>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</si>
  <si>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</si>
  <si>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</si>
  <si>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</si>
  <si>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</si>
  <si>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</si>
  <si>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</si>
  <si>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</si>
  <si>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</si>
  <si>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</si>
  <si>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</si>
  <si>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</si>
  <si>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</si>
  <si>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</si>
  <si>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</si>
  <si>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</si>
  <si>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</si>
  <si>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</si>
  <si>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</si>
  <si>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</si>
  <si>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</si>
  <si>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</si>
  <si>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</si>
  <si>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</si>
  <si>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</si>
  <si>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</si>
  <si>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</si>
  <si>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</si>
  <si>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</si>
  <si>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</si>
  <si>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</si>
  <si>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</si>
  <si>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</si>
  <si>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</si>
  <si>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</si>
  <si>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</si>
  <si>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</si>
  <si>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</si>
  <si>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</si>
  <si>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</si>
  <si>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</si>
  <si>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</si>
  <si>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</si>
  <si>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</si>
  <si>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</si>
  <si>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</si>
  <si>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</si>
  <si>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</si>
  <si>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</si>
  <si>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</si>
  <si>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</si>
  <si>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</si>
  <si>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</si>
  <si>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</si>
  <si>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</si>
  <si>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</si>
  <si>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</si>
  <si>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</si>
  <si>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</si>
  <si>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</si>
  <si>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</si>
  <si>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</si>
  <si>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</si>
  <si>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</si>
  <si>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</si>
  <si>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</si>
  <si>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</si>
  <si>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</si>
  <si>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</si>
  <si>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</si>
  <si>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</si>
  <si>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</si>
  <si>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</si>
  <si>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</si>
  <si>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</si>
  <si>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</si>
  <si>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</si>
  <si>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</si>
  <si>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</si>
  <si>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</si>
  <si>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</si>
  <si>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</si>
  <si>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</si>
  <si>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</si>
  <si>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</si>
  <si>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</si>
  <si>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</si>
  <si>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</si>
  <si>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</si>
  <si>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</si>
  <si>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</si>
  <si>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</si>
  <si>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</si>
  <si>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</si>
  <si>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</si>
  <si>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</si>
  <si>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</si>
  <si>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</si>
  <si>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</si>
  <si>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</si>
  <si>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</si>
  <si>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</si>
  <si>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</si>
  <si>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</si>
  <si>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</si>
  <si>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</si>
  <si>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</si>
  <si>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</si>
  <si>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</si>
  <si>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</si>
  <si>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</si>
  <si>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</si>
  <si>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</si>
  <si>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</si>
  <si>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</si>
  <si>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</si>
  <si>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</si>
  <si>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</si>
  <si>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</si>
  <si>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</si>
  <si>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</si>
  <si>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</si>
  <si>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</si>
  <si>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</si>
  <si>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</si>
  <si>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</si>
  <si>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</si>
  <si>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</si>
  <si>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</si>
  <si>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</si>
  <si>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</si>
  <si>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</si>
  <si>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</si>
  <si>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</si>
  <si>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</si>
  <si>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</si>
  <si>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</si>
  <si>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</si>
  <si>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</si>
  <si>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</si>
  <si>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</si>
  <si>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</si>
  <si>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</si>
  <si>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</si>
  <si>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</si>
  <si>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</si>
  <si>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</si>
  <si>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</si>
  <si>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</si>
  <si>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</si>
  <si>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</si>
  <si>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</si>
  <si>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</si>
  <si>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</si>
  <si>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</si>
  <si>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</si>
  <si>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</si>
  <si>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</si>
  <si>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</si>
  <si>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</si>
  <si>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</si>
  <si>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</si>
  <si>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</si>
  <si>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</si>
  <si>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</si>
  <si>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</si>
  <si>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</si>
  <si>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</si>
  <si>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</si>
  <si>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</si>
  <si>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</si>
  <si>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</si>
  <si>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</si>
  <si>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</si>
  <si>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</si>
  <si>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</si>
  <si>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</si>
  <si>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</si>
  <si>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</si>
  <si>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</si>
  <si>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</si>
  <si>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</si>
  <si>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</si>
  <si>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</si>
  <si>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</si>
  <si>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</si>
  <si>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</si>
  <si>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</si>
  <si>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</si>
  <si>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</si>
  <si>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</si>
  <si>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</si>
  <si>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</si>
  <si>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</si>
  <si>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</si>
  <si>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</si>
  <si>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</si>
  <si>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</si>
  <si>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</si>
  <si>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</si>
  <si>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</si>
  <si>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</si>
  <si>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</si>
  <si>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</si>
  <si>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</si>
  <si>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</si>
  <si>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</si>
  <si>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</si>
  <si>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</si>
  <si>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</si>
  <si>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</si>
  <si>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</si>
  <si>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</si>
  <si>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</si>
  <si>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</si>
  <si>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</si>
  <si>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</si>
  <si>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</si>
  <si>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</si>
  <si>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</si>
  <si>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</si>
  <si>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</si>
  <si>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</si>
  <si>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</si>
  <si>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</si>
  <si>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</si>
  <si>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</si>
  <si>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</si>
  <si>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</si>
  <si>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</si>
  <si>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</si>
  <si>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</si>
  <si>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</si>
  <si>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</si>
  <si>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</si>
  <si>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</si>
  <si>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</si>
  <si>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</si>
  <si>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</si>
  <si>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</si>
  <si>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</si>
  <si>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</si>
  <si>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</si>
  <si>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</si>
  <si>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</si>
  <si>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</si>
  <si>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</si>
  <si>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</si>
  <si>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</si>
  <si>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</si>
  <si>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</si>
  <si>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</si>
  <si>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</si>
  <si>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</si>
  <si>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</si>
  <si>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</si>
  <si>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</si>
  <si>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</si>
  <si>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</si>
  <si>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</si>
  <si>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</si>
  <si>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</si>
  <si>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</si>
  <si>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</si>
  <si>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</si>
  <si>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</si>
  <si>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</si>
  <si>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</si>
  <si>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</si>
  <si>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</si>
  <si>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</si>
  <si>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</si>
  <si>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</si>
  <si>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</si>
  <si>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</si>
  <si>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</si>
  <si>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</si>
  <si>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</si>
  <si>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</si>
  <si>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</si>
  <si>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</si>
  <si>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</si>
  <si>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</si>
  <si>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</si>
  <si>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</si>
  <si>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</si>
  <si>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</si>
  <si>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</si>
  <si>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</si>
  <si>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</si>
  <si>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</si>
  <si>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</si>
  <si>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</si>
  <si>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</si>
  <si>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</si>
  <si>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</si>
  <si>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</si>
  <si>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</si>
  <si>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</si>
  <si>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</si>
  <si>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</si>
  <si>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</si>
  <si>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</si>
  <si>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</si>
  <si>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</si>
  <si>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</si>
  <si>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</si>
  <si>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</si>
  <si>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</si>
  <si>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</si>
  <si>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</si>
  <si>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</si>
  <si>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</si>
  <si>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</si>
  <si>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</si>
  <si>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</si>
  <si>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</si>
  <si>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</si>
  <si>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</si>
  <si>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</si>
  <si>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</si>
  <si>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</si>
  <si>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</si>
  <si>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</si>
  <si>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</si>
  <si>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</si>
  <si>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</si>
  <si>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</si>
  <si>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</si>
  <si>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</si>
  <si>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</si>
  <si>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</si>
  <si>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</si>
  <si>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</si>
  <si>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</si>
  <si>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</si>
  <si>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</si>
  <si>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</si>
  <si>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</si>
  <si>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</si>
  <si>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</si>
  <si>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</si>
  <si>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</si>
  <si>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</si>
  <si>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</si>
  <si>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</si>
  <si>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</si>
  <si>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</si>
  <si>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</si>
  <si>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</si>
  <si>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</si>
  <si>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</si>
  <si>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</si>
  <si>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</si>
  <si>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</si>
  <si>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</si>
  <si>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</si>
  <si>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</si>
  <si>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</si>
  <si>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</si>
  <si>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</si>
  <si>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</si>
  <si>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</si>
  <si>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</si>
  <si>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</si>
  <si>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</si>
  <si>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</si>
  <si>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</si>
  <si>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</si>
  <si>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</si>
  <si>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</si>
  <si>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</si>
  <si>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</si>
  <si>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</si>
  <si>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</si>
  <si>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</si>
  <si>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</si>
  <si>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</si>
  <si>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</si>
  <si>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</si>
  <si>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</si>
  <si>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</si>
  <si>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</si>
  <si>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</si>
  <si>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</si>
  <si>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</si>
  <si>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</si>
  <si>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</si>
  <si>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</si>
  <si>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</si>
  <si>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</si>
  <si>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</si>
  <si>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</si>
  <si>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</si>
  <si>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</si>
  <si>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</si>
  <si>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</si>
  <si>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</si>
  <si>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</si>
  <si>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</si>
  <si>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</si>
  <si>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</si>
  <si>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</si>
  <si>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</si>
  <si>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</si>
  <si>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</si>
  <si>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</si>
  <si>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</si>
  <si>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</si>
  <si>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</si>
  <si>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</si>
  <si>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</si>
  <si>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</si>
  <si>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</si>
  <si>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</si>
  <si>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</si>
  <si>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</si>
  <si>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</si>
  <si>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</si>
  <si>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</si>
  <si>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</si>
  <si>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</si>
  <si>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</si>
  <si>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</si>
  <si>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</si>
  <si>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</si>
  <si>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</si>
  <si>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</si>
  <si>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</si>
  <si>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</si>
  <si>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</si>
  <si>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</si>
  <si>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</si>
  <si>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</si>
  <si>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</si>
  <si>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</si>
  <si>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</si>
  <si>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</si>
  <si>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</si>
  <si>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</si>
  <si>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</si>
  <si>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</si>
  <si>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</si>
  <si>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</si>
  <si>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</si>
  <si>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</si>
  <si>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</si>
  <si>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</si>
  <si>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</si>
  <si>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</si>
  <si>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</si>
  <si>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</si>
  <si>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</si>
  <si>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</si>
  <si>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</si>
  <si>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</si>
  <si>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</si>
  <si>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</si>
  <si>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</si>
  <si>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</si>
  <si>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</si>
  <si>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</si>
  <si>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</si>
  <si>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</si>
  <si>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</si>
  <si>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</si>
  <si>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</si>
  <si>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</si>
  <si>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</si>
  <si>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</si>
  <si>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</si>
  <si>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</si>
  <si>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</si>
  <si>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</si>
  <si>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</si>
  <si>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</si>
  <si>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</si>
  <si>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</si>
  <si>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</si>
  <si>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</si>
  <si>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</si>
  <si>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</si>
  <si>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</si>
  <si>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</si>
  <si>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</si>
  <si>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</si>
  <si>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</si>
  <si>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</si>
  <si>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</si>
  <si>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</si>
  <si>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</si>
  <si>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</si>
  <si>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</si>
  <si>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</si>
  <si>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</si>
  <si>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</si>
  <si>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</si>
  <si>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</si>
  <si>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</si>
  <si>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</si>
  <si>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</si>
  <si>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</si>
  <si>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</si>
  <si>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</si>
  <si>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</si>
  <si>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</si>
  <si>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</si>
  <si>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</si>
  <si>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</si>
  <si>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</si>
  <si>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</si>
  <si>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</si>
  <si>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</si>
  <si>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</si>
  <si>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</si>
  <si>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</si>
  <si>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</si>
  <si>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</si>
  <si>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</si>
  <si>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</si>
  <si>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</si>
  <si>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</si>
  <si>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</si>
  <si>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</si>
  <si>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</si>
  <si>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</si>
  <si>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</si>
  <si>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</si>
  <si>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</si>
  <si>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</si>
  <si>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</si>
  <si>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</si>
  <si>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</si>
  <si>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</si>
  <si>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</si>
  <si>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</si>
  <si>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</si>
  <si>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</si>
  <si>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</si>
  <si>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</si>
  <si>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</si>
  <si>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</si>
  <si>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</si>
  <si>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</si>
  <si>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</si>
  <si>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</si>
  <si>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</si>
  <si>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</si>
  <si>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</si>
  <si>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</si>
  <si>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</si>
  <si>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</si>
  <si>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</si>
  <si>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</si>
  <si>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</si>
  <si>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</si>
  <si>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</si>
  <si>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</si>
  <si>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</si>
  <si>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</si>
  <si>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</si>
  <si>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</si>
  <si>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</si>
  <si>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</si>
  <si>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</si>
  <si>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</si>
  <si>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</si>
  <si>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</si>
  <si>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</si>
  <si>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</si>
  <si>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</si>
  <si>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</si>
  <si>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</si>
  <si>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</si>
  <si>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</si>
  <si>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</si>
  <si>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</si>
  <si>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</si>
  <si>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</si>
  <si>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</si>
  <si>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</si>
  <si>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</si>
  <si>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</si>
  <si>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</si>
  <si>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</si>
  <si>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</si>
  <si>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</si>
  <si>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</si>
  <si>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</si>
  <si>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</si>
  <si>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</si>
  <si>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</si>
  <si>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</si>
  <si>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</si>
  <si>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</si>
  <si>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</si>
  <si>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</si>
  <si>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</si>
  <si>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</si>
  <si>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</si>
  <si>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</si>
  <si>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</si>
  <si>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</si>
  <si>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</si>
  <si>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</si>
  <si>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</si>
  <si>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</si>
  <si>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</si>
  <si>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</si>
  <si>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</si>
  <si>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</si>
  <si>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</si>
  <si>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</si>
  <si>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</si>
  <si>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</si>
  <si>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</si>
  <si>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</si>
  <si>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</si>
  <si>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</si>
  <si>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</si>
  <si>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</si>
  <si>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</si>
  <si>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</si>
  <si>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</si>
  <si>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</si>
  <si>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</si>
  <si>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</si>
  <si>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</si>
  <si>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</si>
  <si>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</si>
  <si>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</si>
  <si>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</si>
  <si>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</si>
  <si>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</si>
  <si>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</si>
  <si>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</si>
  <si>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</si>
  <si>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</si>
  <si>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</si>
  <si>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</si>
  <si>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</si>
  <si>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</si>
  <si>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</si>
  <si>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</si>
  <si>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</si>
  <si>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</si>
  <si>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</si>
  <si>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</si>
  <si>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</si>
  <si>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</si>
  <si>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</si>
  <si>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</si>
  <si>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</si>
  <si>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</si>
  <si>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</si>
  <si>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</si>
  <si>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</si>
  <si>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</si>
  <si>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</si>
  <si>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</si>
  <si>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</si>
  <si>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</si>
  <si>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</si>
  <si>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</si>
  <si>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</si>
  <si>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</si>
  <si>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</si>
  <si>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</si>
  <si>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</si>
  <si>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</si>
  <si>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</si>
  <si>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</si>
  <si>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</si>
  <si>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</si>
  <si>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</si>
  <si>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</si>
  <si>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</si>
  <si>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</si>
  <si>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</si>
  <si>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</si>
  <si>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</si>
  <si>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</si>
  <si>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</si>
  <si>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</si>
  <si>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</si>
  <si>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</si>
  <si>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</si>
  <si>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</si>
  <si>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</si>
  <si>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</si>
  <si>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</si>
  <si>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</si>
  <si>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</si>
  <si>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</si>
  <si>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</si>
  <si>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</si>
  <si>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</si>
  <si>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</si>
  <si>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</si>
  <si>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</si>
  <si>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</si>
  <si>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</si>
  <si>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</si>
  <si>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</si>
  <si>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</si>
  <si>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</si>
  <si>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</si>
  <si>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</si>
  <si>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</si>
  <si>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</si>
  <si>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</si>
  <si>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</si>
  <si>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</si>
  <si>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</si>
  <si>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</si>
  <si>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</si>
  <si>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</si>
  <si>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</si>
  <si>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</si>
  <si>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</si>
  <si>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</si>
  <si>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</si>
  <si>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</si>
  <si>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</si>
  <si>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</si>
  <si>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</si>
  <si>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</si>
  <si>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</si>
  <si>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</si>
  <si>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</si>
  <si>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</si>
  <si>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</si>
  <si>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</si>
  <si>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</si>
  <si>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</si>
  <si>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</si>
  <si>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</si>
  <si>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</si>
  <si>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</si>
  <si>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</si>
  <si>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</si>
  <si>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</si>
  <si>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</si>
  <si>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</si>
  <si>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</si>
  <si>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</si>
  <si>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</si>
  <si>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</si>
  <si>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</si>
  <si>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</si>
  <si>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</si>
  <si>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</si>
  <si>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</si>
  <si>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</si>
  <si>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</si>
  <si>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</si>
  <si>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</si>
  <si>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</si>
  <si>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</si>
  <si>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</si>
  <si>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</si>
  <si>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</si>
  <si>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</si>
  <si>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</si>
  <si>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</si>
  <si>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</si>
  <si>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</si>
  <si>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</si>
  <si>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</si>
  <si>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</si>
  <si>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</si>
  <si>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</si>
  <si>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</si>
  <si>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</si>
  <si>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</si>
  <si>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</si>
  <si>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</si>
  <si>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</si>
  <si>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</si>
  <si>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</si>
  <si>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</si>
  <si>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</si>
  <si>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</si>
  <si>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</si>
  <si>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</si>
  <si>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</si>
  <si>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</si>
  <si>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</si>
  <si>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</si>
  <si>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</si>
  <si>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</si>
  <si>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</si>
  <si>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</si>
  <si>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</si>
  <si>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</si>
  <si>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</si>
  <si>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</si>
  <si>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</si>
  <si>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</si>
  <si>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</si>
  <si>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</si>
  <si>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</si>
  <si>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</si>
  <si>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</si>
  <si>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</si>
  <si>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</si>
  <si>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</si>
  <si>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</si>
  <si>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</si>
  <si>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</si>
  <si>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</si>
  <si>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</si>
  <si>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</si>
  <si>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</si>
  <si>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</si>
  <si>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</si>
  <si>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</si>
  <si>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</si>
  <si>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</si>
  <si>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</si>
  <si>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</si>
  <si>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</si>
  <si>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</si>
  <si>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</si>
  <si>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</si>
  <si>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</si>
  <si>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</si>
  <si>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</si>
  <si>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</si>
  <si>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</si>
  <si>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</si>
  <si>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</si>
  <si>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</si>
  <si>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</si>
  <si>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</si>
  <si>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</si>
  <si>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</si>
  <si>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</si>
  <si>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</si>
  <si>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</si>
  <si>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</si>
  <si>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</si>
  <si>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</si>
  <si>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</si>
  <si>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</si>
  <si>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</si>
  <si>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</si>
  <si>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</si>
  <si>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</si>
  <si>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</si>
  <si>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</si>
  <si>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</si>
  <si>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</si>
  <si>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</si>
  <si>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</si>
  <si>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</si>
  <si>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</si>
  <si>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</si>
  <si>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</si>
  <si>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</si>
  <si>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</si>
  <si>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</si>
  <si>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</si>
  <si>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</si>
  <si>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</si>
  <si>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</si>
  <si>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</si>
  <si>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</si>
  <si>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</si>
  <si>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</si>
  <si>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</si>
  <si>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</si>
  <si>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</si>
  <si>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</si>
  <si>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</si>
  <si>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</si>
  <si>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</si>
  <si>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</si>
  <si>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</si>
  <si>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</si>
  <si>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</si>
  <si>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</si>
  <si>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</si>
  <si>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</si>
  <si>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</si>
  <si>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</si>
  <si>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</si>
  <si>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</si>
  <si>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</si>
  <si>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</si>
  <si>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</si>
  <si>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</si>
  <si>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</si>
  <si>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</si>
  <si>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</si>
  <si>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</si>
  <si>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</si>
  <si>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</si>
  <si>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</si>
  <si>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</si>
  <si>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</si>
  <si>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</si>
  <si>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</si>
  <si>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</si>
  <si>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</si>
  <si>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</si>
  <si>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</si>
  <si>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</si>
  <si>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</si>
  <si>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</si>
  <si>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</si>
  <si>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</si>
  <si>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</si>
  <si>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</si>
  <si>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</si>
  <si>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</si>
  <si>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</si>
  <si>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</si>
  <si>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</si>
  <si>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</si>
  <si>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</si>
  <si>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</si>
  <si>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</si>
  <si>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</si>
  <si>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</si>
  <si>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</si>
  <si>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</si>
  <si>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</si>
  <si>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</si>
  <si>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</si>
  <si>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</si>
  <si>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</si>
  <si>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</si>
  <si>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</si>
  <si>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</si>
  <si>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</si>
  <si>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</si>
  <si>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</si>
  <si>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</si>
  <si>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</si>
  <si>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</si>
  <si>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</si>
  <si>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</si>
  <si>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</si>
  <si>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</si>
  <si>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</si>
  <si>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</si>
  <si>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</si>
  <si>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</si>
  <si>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</si>
  <si>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</si>
  <si>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</si>
  <si>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</si>
  <si>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</si>
  <si>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</si>
  <si>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</si>
  <si>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</si>
  <si>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</si>
  <si>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</si>
  <si>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</si>
  <si>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</si>
  <si>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</si>
  <si>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</si>
  <si>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</si>
  <si>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</si>
  <si>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</si>
  <si>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</si>
  <si>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</si>
  <si>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</si>
  <si>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</si>
  <si>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</si>
  <si>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</si>
  <si>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</si>
  <si>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</si>
  <si>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</si>
  <si>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</si>
  <si>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</si>
  <si>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</si>
  <si>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</si>
  <si>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</si>
  <si>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</si>
  <si>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</si>
  <si>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</si>
  <si>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</si>
  <si>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</si>
  <si>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</si>
  <si>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</si>
  <si>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</si>
  <si>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</si>
  <si>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</si>
  <si>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</si>
  <si>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</si>
  <si>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</si>
  <si>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</si>
  <si>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</si>
  <si>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</si>
  <si>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</si>
  <si>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</si>
  <si>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</si>
  <si>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</si>
  <si>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</si>
  <si>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</si>
  <si>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</si>
  <si>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</si>
  <si>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</si>
  <si>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</si>
  <si>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</si>
  <si>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</si>
  <si>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</si>
  <si>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</si>
  <si>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</si>
  <si>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</si>
  <si>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</si>
  <si>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</si>
  <si>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</si>
  <si>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</si>
  <si>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</si>
  <si>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</si>
  <si>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</si>
  <si>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</si>
  <si>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</si>
  <si>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</si>
  <si>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</si>
  <si>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</si>
  <si>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</si>
  <si>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</si>
  <si>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</si>
  <si>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</si>
  <si>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</si>
  <si>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</si>
  <si>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</si>
  <si>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</si>
  <si>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</si>
  <si>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</si>
  <si>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</si>
  <si>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</si>
  <si>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</si>
  <si>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</si>
  <si>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</si>
  <si>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</si>
  <si>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</si>
  <si>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</si>
  <si>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</si>
  <si>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</si>
  <si>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</si>
  <si>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</si>
  <si>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</si>
  <si>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</si>
  <si>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</si>
  <si>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</si>
  <si>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</si>
  <si>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</si>
  <si>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</si>
  <si>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</si>
  <si>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</si>
  <si>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</si>
  <si>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</si>
  <si>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</si>
  <si>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</si>
  <si>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</si>
  <si>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</si>
  <si>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</si>
  <si>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</si>
  <si>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</si>
  <si>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</si>
  <si>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</si>
  <si>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</si>
  <si>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</si>
  <si>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</si>
  <si>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</si>
  <si>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</si>
  <si>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</si>
  <si>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</si>
  <si>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</si>
  <si>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</si>
  <si>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</si>
  <si>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</si>
  <si>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</si>
  <si>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</si>
  <si>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</si>
  <si>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</si>
  <si>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</si>
  <si>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</si>
  <si>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</si>
  <si>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</si>
  <si>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</si>
  <si>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</si>
  <si>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</si>
  <si>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</si>
  <si>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</si>
  <si>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</si>
  <si>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</si>
  <si>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</si>
  <si>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</si>
  <si>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</si>
  <si>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</si>
  <si>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</si>
  <si>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</si>
  <si>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</si>
  <si>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</si>
  <si>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</si>
  <si>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</si>
  <si>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</si>
  <si>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</si>
  <si>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</si>
  <si>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</si>
  <si>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</si>
  <si>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</si>
  <si>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</si>
  <si>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</si>
  <si>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</si>
  <si>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</si>
  <si>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</si>
  <si>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</si>
  <si>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</si>
  <si>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</si>
  <si>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</si>
  <si>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</si>
  <si>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</si>
  <si>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</si>
  <si>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</si>
  <si>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</si>
  <si>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</si>
  <si>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</si>
  <si>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</si>
  <si>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</si>
  <si>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</si>
  <si>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</si>
  <si>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</si>
  <si>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</si>
  <si>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</si>
  <si>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</si>
  <si>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</si>
  <si>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</si>
  <si>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</si>
  <si>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</si>
  <si>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</si>
  <si>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</si>
  <si>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</si>
  <si>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</si>
  <si>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</si>
  <si>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</si>
  <si>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</si>
  <si>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</si>
  <si>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</si>
  <si>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</si>
  <si>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</si>
  <si>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</si>
  <si>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</si>
  <si>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</si>
  <si>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</si>
  <si>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</si>
  <si>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</si>
  <si>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</si>
  <si>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</si>
  <si>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</si>
  <si>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</si>
  <si>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</si>
  <si>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</si>
  <si>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</si>
  <si>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</si>
  <si>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</si>
  <si>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</si>
  <si>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</si>
  <si>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</si>
  <si>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</si>
  <si>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</si>
  <si>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</si>
  <si>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</si>
  <si>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</si>
  <si>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</si>
  <si>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</si>
  <si>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</si>
  <si>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</si>
  <si>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</si>
  <si>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</si>
  <si>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</si>
  <si>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</si>
  <si>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</si>
  <si>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</si>
  <si>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</si>
  <si>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</si>
  <si>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</si>
  <si>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</si>
  <si>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</si>
  <si>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</si>
  <si>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</si>
  <si>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</si>
  <si>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</si>
  <si>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</si>
  <si>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</si>
  <si>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</si>
  <si>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</si>
  <si>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</si>
  <si>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</si>
  <si>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</si>
  <si>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</si>
  <si>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</si>
  <si>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</si>
  <si>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</si>
  <si>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</si>
  <si>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</si>
  <si>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</si>
  <si>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</si>
  <si>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</si>
  <si>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</si>
  <si>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</si>
  <si>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</si>
  <si>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</si>
  <si>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</si>
  <si>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</si>
  <si>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</si>
  <si>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</si>
  <si>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</si>
  <si>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</si>
  <si>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</si>
  <si>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</si>
  <si>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</si>
  <si>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</si>
  <si>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</si>
  <si>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</si>
  <si>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</si>
  <si>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</si>
  <si>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</si>
  <si>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</si>
  <si>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</si>
  <si>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</si>
  <si>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</si>
  <si>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</si>
  <si>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</si>
  <si>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</si>
  <si>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</si>
  <si>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</si>
  <si>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</si>
  <si>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</si>
  <si>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</si>
  <si>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</si>
  <si>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</si>
  <si>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</si>
  <si>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</si>
  <si>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</si>
  <si>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</si>
  <si>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</si>
  <si>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</si>
  <si>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</si>
  <si>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</si>
  <si>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</si>
  <si>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</si>
  <si>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</si>
  <si>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</si>
  <si>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</si>
  <si>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</si>
  <si>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</si>
  <si>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</si>
  <si>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</si>
  <si>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</si>
  <si>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</si>
  <si>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</si>
  <si>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</si>
  <si>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</si>
  <si>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</si>
  <si>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</si>
  <si>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</si>
  <si>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</si>
  <si>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</si>
  <si>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</si>
  <si>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</si>
  <si>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</si>
  <si>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</si>
  <si>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</si>
  <si>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</si>
  <si>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</si>
  <si>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</si>
  <si>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</si>
  <si>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</si>
  <si>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</si>
  <si>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</si>
  <si>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</si>
  <si>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</si>
  <si>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</si>
  <si>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</si>
  <si>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</si>
  <si>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</si>
  <si>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</si>
  <si>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</si>
  <si>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</si>
  <si>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</si>
  <si>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</si>
  <si>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</si>
  <si>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</si>
  <si>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</si>
  <si>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</si>
  <si>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</si>
  <si>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</si>
  <si>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</si>
  <si>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</si>
  <si>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</si>
  <si>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</si>
  <si>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</si>
  <si>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</si>
  <si>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</si>
  <si>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</si>
  <si>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</si>
  <si>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</si>
  <si>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</si>
  <si>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</si>
  <si>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</si>
  <si>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</si>
  <si>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</si>
  <si>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</si>
  <si>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</si>
  <si>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</si>
  <si>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</si>
  <si>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</si>
  <si>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</si>
  <si>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</si>
  <si>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</si>
  <si>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</si>
  <si>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</si>
  <si>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</si>
  <si>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</si>
  <si>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</si>
  <si>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</si>
  <si>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</si>
  <si>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</si>
  <si>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</si>
  <si>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</si>
  <si>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</si>
  <si>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</si>
  <si>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</si>
  <si>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</si>
  <si>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</si>
  <si>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</si>
  <si>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</si>
  <si>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</si>
  <si>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</si>
  <si>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</si>
  <si>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</si>
  <si>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</si>
  <si>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</si>
  <si>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</si>
  <si>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</si>
  <si>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</si>
  <si>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</si>
  <si>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</si>
  <si>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</si>
  <si>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</si>
  <si>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</si>
  <si>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</si>
  <si>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</si>
  <si>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</si>
  <si>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</si>
  <si>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</si>
  <si>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</si>
  <si>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</si>
  <si>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</si>
  <si>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</si>
  <si>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</si>
  <si>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</si>
  <si>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</si>
  <si>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</si>
  <si>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</si>
  <si>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</si>
  <si>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</si>
  <si>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</si>
  <si>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</si>
  <si>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</si>
  <si>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</si>
  <si>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</si>
  <si>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</si>
  <si>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</si>
  <si>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</si>
  <si>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</si>
  <si>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</si>
  <si>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</si>
  <si>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</si>
  <si>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</si>
  <si>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</si>
  <si>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</si>
  <si>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</si>
  <si>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</si>
  <si>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</si>
  <si>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</si>
  <si>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</si>
  <si>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</si>
  <si>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</si>
  <si>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</si>
  <si>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</si>
  <si>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</si>
  <si>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</si>
  <si>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</si>
  <si>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</si>
  <si>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</si>
  <si>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</si>
  <si>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</si>
  <si>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</si>
  <si>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</si>
  <si>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</si>
  <si>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</si>
  <si>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</si>
  <si>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</si>
  <si>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</si>
  <si>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</si>
  <si>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</si>
  <si>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</si>
  <si>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</si>
  <si>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</si>
  <si>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</si>
  <si>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</si>
  <si>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</si>
  <si>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</si>
  <si>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</si>
  <si>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</si>
  <si>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</si>
  <si>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</si>
  <si>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</si>
  <si>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</si>
  <si>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</si>
  <si>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</si>
  <si>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</si>
  <si>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</si>
  <si>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</si>
  <si>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</si>
  <si>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</si>
  <si>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</si>
  <si>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</si>
  <si>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</si>
  <si>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</si>
  <si>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</si>
  <si>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</si>
  <si>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</si>
  <si>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</si>
  <si>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</si>
  <si>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</si>
  <si>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</si>
  <si>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</si>
  <si>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</si>
  <si>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</si>
  <si>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</si>
  <si>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</si>
  <si>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</si>
  <si>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</si>
  <si>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</si>
  <si>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</si>
  <si>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</si>
  <si>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</si>
  <si>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</si>
  <si>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</si>
  <si>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</si>
  <si>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</si>
  <si>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</si>
  <si>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</si>
  <si>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</si>
  <si>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</si>
  <si>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</si>
  <si>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</si>
  <si>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</si>
  <si>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</si>
  <si>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</si>
  <si>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</si>
  <si>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</si>
  <si>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</si>
  <si>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</si>
  <si>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</si>
  <si>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</si>
  <si>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</si>
  <si>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</si>
  <si>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</si>
  <si>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</si>
  <si>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</si>
  <si>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</si>
  <si>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</si>
  <si>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</si>
  <si>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</si>
  <si>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</si>
  <si>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</si>
  <si>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</si>
  <si>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</si>
  <si>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</si>
  <si>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</si>
  <si>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</si>
  <si>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</si>
  <si>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</si>
  <si>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</si>
  <si>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</si>
  <si>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</si>
  <si>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</si>
  <si>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</si>
  <si>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</si>
  <si>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</si>
  <si>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</si>
  <si>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</si>
  <si>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</si>
  <si>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</si>
  <si>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</si>
  <si>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</si>
  <si>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</si>
  <si>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</si>
  <si>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</si>
  <si>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</si>
  <si>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</si>
  <si>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</si>
  <si>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</si>
  <si>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</si>
  <si>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</si>
  <si>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</si>
  <si>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</si>
  <si>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</si>
  <si>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</si>
  <si>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</si>
  <si>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</si>
  <si>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</si>
  <si>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</si>
  <si>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</si>
  <si>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</si>
  <si>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</si>
  <si>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</si>
  <si>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</si>
  <si>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</si>
  <si>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</si>
  <si>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</si>
  <si>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</si>
  <si>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</si>
  <si>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</si>
  <si>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</si>
  <si>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</si>
  <si>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</si>
  <si>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</si>
  <si>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</si>
  <si>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</si>
  <si>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</si>
  <si>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</si>
  <si>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</si>
  <si>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</si>
  <si>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</si>
  <si>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</si>
  <si>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</si>
  <si>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</si>
  <si>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</si>
  <si>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</si>
  <si>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</si>
  <si>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</si>
  <si>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</si>
  <si>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</si>
  <si>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</si>
  <si>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</si>
  <si>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</si>
  <si>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</si>
  <si>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</si>
  <si>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</si>
  <si>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</si>
  <si>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</si>
  <si>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</si>
  <si>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</si>
  <si>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</si>
  <si>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</si>
  <si>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</si>
  <si>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</si>
  <si>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</si>
  <si>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</si>
  <si>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</si>
  <si>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</si>
  <si>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</si>
  <si>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</si>
  <si>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</si>
  <si>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</si>
  <si>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</si>
  <si>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</si>
  <si>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</si>
  <si>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</si>
  <si>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</si>
  <si>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</si>
  <si>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</si>
  <si>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</si>
  <si>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</si>
  <si>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</si>
  <si>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</si>
  <si>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</si>
  <si>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</si>
  <si>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</si>
  <si>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</si>
  <si>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</si>
  <si>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</si>
  <si>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</si>
  <si>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</si>
  <si>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</si>
  <si>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</si>
  <si>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</si>
  <si>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</si>
  <si>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</si>
  <si>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</si>
  <si>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</si>
  <si>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</si>
  <si>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</si>
  <si>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</si>
  <si>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</si>
  <si>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</si>
  <si>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</si>
  <si>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</si>
  <si>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</si>
  <si>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</si>
  <si>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</si>
  <si>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</si>
  <si>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</si>
  <si>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</si>
  <si>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</si>
  <si>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</si>
  <si>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</si>
  <si>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</si>
  <si>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</si>
  <si>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</si>
  <si>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</si>
  <si>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</si>
  <si>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</si>
  <si>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</si>
  <si>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</si>
  <si>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</si>
  <si>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</si>
  <si>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</si>
  <si>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</si>
  <si>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</si>
  <si>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</si>
  <si>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</si>
  <si>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</si>
  <si>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</si>
  <si>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</si>
  <si>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</si>
  <si>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</si>
  <si>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</si>
  <si>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</si>
  <si>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</si>
  <si>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</si>
  <si>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</si>
  <si>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</si>
  <si>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</si>
  <si>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</si>
  <si>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</si>
  <si>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</si>
  <si>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</si>
  <si>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</si>
  <si>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</si>
  <si>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</si>
  <si>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</si>
  <si>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</si>
  <si>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</si>
  <si>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</si>
  <si>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</si>
  <si>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</si>
  <si>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</si>
  <si>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</si>
  <si>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</si>
  <si>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</si>
  <si>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</si>
  <si>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</si>
  <si>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</si>
  <si>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</si>
  <si>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</si>
  <si>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</si>
  <si>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</si>
  <si>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</si>
  <si>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</si>
  <si>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</si>
  <si>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</si>
  <si>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</si>
  <si>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</si>
  <si>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</si>
  <si>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</si>
  <si>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</si>
  <si>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</si>
  <si>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</si>
  <si>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</si>
  <si>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</si>
  <si>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</si>
  <si>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</si>
  <si>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</si>
  <si>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</si>
  <si>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</si>
  <si>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</si>
  <si>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</si>
  <si>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</si>
  <si>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</si>
  <si>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</si>
  <si>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</si>
  <si>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</si>
  <si>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</si>
  <si>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</si>
  <si>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</si>
  <si>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</si>
  <si>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</si>
  <si>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</si>
  <si>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</si>
  <si>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</si>
  <si>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</si>
  <si>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</si>
  <si>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</si>
  <si>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</si>
  <si>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</si>
  <si>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</si>
  <si>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</si>
  <si>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</si>
  <si>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</si>
  <si>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</si>
  <si>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</si>
  <si>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</si>
  <si>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</si>
  <si>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</si>
  <si>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</si>
  <si>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</si>
  <si>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</si>
  <si>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</si>
  <si>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</si>
  <si>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</si>
  <si>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</si>
  <si>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</si>
  <si>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</si>
  <si>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</si>
  <si>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</si>
  <si>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</si>
  <si>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</si>
  <si>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</si>
  <si>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</si>
  <si>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</si>
  <si>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</si>
  <si>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</si>
  <si>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</si>
  <si>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</si>
  <si>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</si>
  <si>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</si>
  <si>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</si>
  <si>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</si>
  <si>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</si>
  <si>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</si>
  <si>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</si>
  <si>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</si>
  <si>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</si>
  <si>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</si>
  <si>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</si>
  <si>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</si>
  <si>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</si>
  <si>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</si>
  <si>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</si>
  <si>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</si>
  <si>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</si>
  <si>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</si>
  <si>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</si>
  <si>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</si>
  <si>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</si>
  <si>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</si>
  <si>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</si>
  <si>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</si>
  <si>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</si>
  <si>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</si>
  <si>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</si>
  <si>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</si>
  <si>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</si>
  <si>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</si>
  <si>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</si>
  <si>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</si>
  <si>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</si>
  <si>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</si>
  <si>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</si>
  <si>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</si>
  <si>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</si>
  <si>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</si>
  <si>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</si>
  <si>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</si>
  <si>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</si>
  <si>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</si>
  <si>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</si>
  <si>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</si>
  <si>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</si>
  <si>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</si>
  <si>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</si>
  <si>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</si>
  <si>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</si>
  <si>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</si>
  <si>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</si>
  <si>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</si>
  <si>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</si>
  <si>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</si>
  <si>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</si>
  <si>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</si>
  <si>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</si>
  <si>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</si>
  <si>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</si>
  <si>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</si>
  <si>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</si>
  <si>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</si>
  <si>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</si>
  <si>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</si>
  <si>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</si>
  <si>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</si>
  <si>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</si>
  <si>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</si>
  <si>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</si>
  <si>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</si>
  <si>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</si>
  <si>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</si>
  <si>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</si>
  <si>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</si>
  <si>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</si>
  <si>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</si>
  <si>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</si>
  <si>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</si>
  <si>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</si>
  <si>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</si>
  <si>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</si>
  <si>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</si>
  <si>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</si>
  <si>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</si>
  <si>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</si>
  <si>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</si>
  <si>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</si>
  <si>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</si>
  <si>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</si>
  <si>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</si>
  <si>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</si>
  <si>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</si>
  <si>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</si>
  <si>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</si>
  <si>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</si>
  <si>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</si>
  <si>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</si>
  <si>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</si>
  <si>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</si>
  <si>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</si>
  <si>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</si>
  <si>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</si>
  <si>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</si>
  <si>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</si>
  <si>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</si>
  <si>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</si>
  <si>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</si>
  <si>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</si>
  <si>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</si>
  <si>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</si>
  <si>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</si>
  <si>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</si>
  <si>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</si>
  <si>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</si>
  <si>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</si>
  <si>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</si>
  <si>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</si>
  <si>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</si>
  <si>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</si>
  <si>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</si>
  <si>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</si>
  <si>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</si>
  <si>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</si>
  <si>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</si>
  <si>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</si>
  <si>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</si>
  <si>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</si>
  <si>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</si>
  <si>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</si>
  <si>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</si>
  <si>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</si>
  <si>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</si>
  <si>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</si>
  <si>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</si>
  <si>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</si>
  <si>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</si>
  <si>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</si>
  <si>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</si>
  <si>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</si>
  <si>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</si>
  <si>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</si>
  <si>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</si>
  <si>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</si>
  <si>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</si>
  <si>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</si>
  <si>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</si>
  <si>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</si>
  <si>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</si>
  <si>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</si>
  <si>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</si>
  <si>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</si>
  <si>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</si>
  <si>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</si>
  <si>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</si>
  <si>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</si>
  <si>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</si>
  <si>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</si>
  <si>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</si>
  <si>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</si>
  <si>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</si>
  <si>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</si>
  <si>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</si>
  <si>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</si>
  <si>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</si>
  <si>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</si>
  <si>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</si>
  <si>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</si>
  <si>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</si>
  <si>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</si>
  <si>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</si>
  <si>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</si>
  <si>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</si>
  <si>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</si>
  <si>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</si>
  <si>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</si>
  <si>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</si>
  <si>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</si>
  <si>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</si>
  <si>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</si>
  <si>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</si>
  <si>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</si>
  <si>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</si>
  <si>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</si>
  <si>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</si>
  <si>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</si>
  <si>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</si>
  <si>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</si>
  <si>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</si>
  <si>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</si>
  <si>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</si>
  <si>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</si>
  <si>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</si>
  <si>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</si>
  <si>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</si>
  <si>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</si>
  <si>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</si>
  <si>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</si>
  <si>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</si>
  <si>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</si>
  <si>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</si>
  <si>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</si>
  <si>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</si>
  <si>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</si>
  <si>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</si>
  <si>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</si>
  <si>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</si>
  <si>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</si>
  <si>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</si>
  <si>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</si>
  <si>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</si>
  <si>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</si>
  <si>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</si>
  <si>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</si>
  <si>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</si>
  <si>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</si>
  <si>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</si>
  <si>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</si>
  <si>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</si>
  <si>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</si>
  <si>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</si>
  <si>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</si>
  <si>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</si>
  <si>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</si>
  <si>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</si>
  <si>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</si>
  <si>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</si>
  <si>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</si>
  <si>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</si>
  <si>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</si>
  <si>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</si>
  <si>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</si>
  <si>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</si>
  <si>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</si>
  <si>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</si>
  <si>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</si>
  <si>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</si>
  <si>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</si>
  <si>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</si>
  <si>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</si>
  <si>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</si>
  <si>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</si>
  <si>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</si>
  <si>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</si>
  <si>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</si>
  <si>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</si>
  <si>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</si>
  <si>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</si>
  <si>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</si>
  <si>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</si>
  <si>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</si>
  <si>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</si>
  <si>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</si>
  <si>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</si>
  <si>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</si>
  <si>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</si>
  <si>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</si>
  <si>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</si>
  <si>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</si>
  <si>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</si>
  <si>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</si>
  <si>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</si>
  <si>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</si>
  <si>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</si>
  <si>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</si>
  <si>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</si>
  <si>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</si>
  <si>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</si>
  <si>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</si>
  <si>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</si>
  <si>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</si>
  <si>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</si>
  <si>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</si>
  <si>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</si>
  <si>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</si>
  <si>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</si>
  <si>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</si>
  <si>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</si>
  <si>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</si>
  <si>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</si>
  <si>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</si>
  <si>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</si>
  <si>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</si>
  <si>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</si>
  <si>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</si>
  <si>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</si>
  <si>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</si>
  <si>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</si>
  <si>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</si>
  <si>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</si>
  <si>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</si>
  <si>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</si>
  <si>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</si>
  <si>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</si>
  <si>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</si>
  <si>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</si>
  <si>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</si>
  <si>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</si>
  <si>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</si>
  <si>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</si>
  <si>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</si>
  <si>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</si>
  <si>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</si>
  <si>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</si>
  <si>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</si>
  <si>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</si>
  <si>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</si>
  <si>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</si>
  <si>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</si>
  <si>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</si>
  <si>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</si>
  <si>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</si>
  <si>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</si>
  <si>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</si>
  <si>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</si>
  <si>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</si>
  <si>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</si>
  <si>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</si>
  <si>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</si>
  <si>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</si>
  <si>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</si>
  <si>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</si>
  <si>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</si>
  <si>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</si>
  <si>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</si>
  <si>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</si>
  <si>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</si>
  <si>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</si>
  <si>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</si>
  <si>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</si>
  <si>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</si>
  <si>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</si>
  <si>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</si>
  <si>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</si>
  <si>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</si>
  <si>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</si>
  <si>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</si>
  <si>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</si>
  <si>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</si>
  <si>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</si>
  <si>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</si>
  <si>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</si>
  <si>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</si>
  <si>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</si>
  <si>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</si>
  <si>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</si>
  <si>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</si>
  <si>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</si>
  <si>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</si>
  <si>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</si>
  <si>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</si>
  <si>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</si>
  <si>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</si>
  <si>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</si>
  <si>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</si>
  <si>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</si>
  <si>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</si>
  <si>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</si>
  <si>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</si>
  <si>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</si>
  <si>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</si>
  <si>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</si>
  <si>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</si>
  <si>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</si>
  <si>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</si>
  <si>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</si>
  <si>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</si>
  <si>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</si>
  <si>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</si>
  <si>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</si>
  <si>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</si>
  <si>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</si>
  <si>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</si>
  <si>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</si>
  <si>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</si>
  <si>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</si>
  <si>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</si>
  <si>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</si>
  <si>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</si>
  <si>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</si>
  <si>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</si>
  <si>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</si>
  <si>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</si>
  <si>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</si>
  <si>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</si>
  <si>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</si>
  <si>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</si>
  <si>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</si>
  <si>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</si>
  <si>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</si>
  <si>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</si>
  <si>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</si>
  <si>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</si>
  <si>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</si>
  <si>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</si>
  <si>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</si>
  <si>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</si>
  <si>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</si>
  <si>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</si>
  <si>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</si>
  <si>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</si>
  <si>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</si>
  <si>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</si>
  <si>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</si>
  <si>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</si>
  <si>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</si>
  <si>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</si>
  <si>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</si>
  <si>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</si>
  <si>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</si>
  <si>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</si>
  <si>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</si>
  <si>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</si>
  <si>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</si>
  <si>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</si>
  <si>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</si>
  <si>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</si>
  <si>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</si>
  <si>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</si>
  <si>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</si>
  <si>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</si>
  <si>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</si>
  <si>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</si>
  <si>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</si>
  <si>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</si>
  <si>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</si>
  <si>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</si>
  <si>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</si>
  <si>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</si>
  <si>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</si>
  <si>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</si>
  <si>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</si>
  <si>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</si>
  <si>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</si>
  <si>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</si>
  <si>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</si>
  <si>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</si>
  <si>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</si>
  <si>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</si>
  <si>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</si>
  <si>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</si>
  <si>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</si>
  <si>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</si>
  <si>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</si>
  <si>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</si>
  <si>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</si>
  <si>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</si>
  <si>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</si>
  <si>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</si>
  <si>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</si>
  <si>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</si>
  <si>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</si>
  <si>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</si>
  <si>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</si>
  <si>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</si>
  <si>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</si>
  <si>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</si>
  <si>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</si>
  <si>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</si>
  <si>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</si>
  <si>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</si>
  <si>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</si>
  <si>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</si>
  <si>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</si>
  <si>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</si>
  <si>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</si>
  <si>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</si>
  <si>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</si>
  <si>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</si>
  <si>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</si>
  <si>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</si>
  <si>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</si>
  <si>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</si>
  <si>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</si>
  <si>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</si>
  <si>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</si>
  <si>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</si>
  <si>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</si>
  <si>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</si>
  <si>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</si>
  <si>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</si>
  <si>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</si>
  <si>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</si>
  <si>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</si>
  <si>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</si>
  <si>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</si>
  <si>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</si>
  <si>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</si>
  <si>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</si>
  <si>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</si>
  <si>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</si>
  <si>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</si>
  <si>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</si>
  <si>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</si>
  <si>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</si>
  <si>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</si>
  <si>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</si>
  <si>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</si>
  <si>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</si>
  <si>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</si>
  <si>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</si>
  <si>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</si>
  <si>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</si>
  <si>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</si>
  <si>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</si>
  <si>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</si>
  <si>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</si>
  <si>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</si>
  <si>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</si>
  <si>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</si>
  <si>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</si>
  <si>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</si>
  <si>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</si>
  <si>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</si>
  <si>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</si>
  <si>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</si>
  <si>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</si>
  <si>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</si>
  <si>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</si>
  <si>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</si>
  <si>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</si>
  <si>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</si>
  <si>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</si>
  <si>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</si>
  <si>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</si>
  <si>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</si>
  <si>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</si>
  <si>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</si>
  <si>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</si>
  <si>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</si>
  <si>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</si>
  <si>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</si>
  <si>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</si>
  <si>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</si>
  <si>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</si>
  <si>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</si>
  <si>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</si>
  <si>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</si>
  <si>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</si>
  <si>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</si>
  <si>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</si>
  <si>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</si>
  <si>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</si>
  <si>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</si>
  <si>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</si>
  <si>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</si>
  <si>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</si>
  <si>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</si>
  <si>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</si>
  <si>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</si>
  <si>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</si>
  <si>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</si>
  <si>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</si>
  <si>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</si>
  <si>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</si>
  <si>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</si>
  <si>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</si>
  <si>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</si>
  <si>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</si>
  <si>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</si>
  <si>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</si>
  <si>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</si>
  <si>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</si>
  <si>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</si>
  <si>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</si>
  <si>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</si>
  <si>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</si>
  <si>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</si>
  <si>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</si>
  <si>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</si>
  <si>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</si>
  <si>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</si>
  <si>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</si>
  <si>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</si>
  <si>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</si>
  <si>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</si>
  <si>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</si>
  <si>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</si>
  <si>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</si>
  <si>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</si>
  <si>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</si>
  <si>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</si>
  <si>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</si>
  <si>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</si>
  <si>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</si>
  <si>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</si>
  <si>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</si>
  <si>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</si>
  <si>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</si>
  <si>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</si>
  <si>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</si>
  <si>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</si>
  <si>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</si>
  <si>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</si>
  <si>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</si>
  <si>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</si>
  <si>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</si>
  <si>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</si>
  <si>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</si>
  <si>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</si>
  <si>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</si>
  <si>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</si>
  <si>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</si>
  <si>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</si>
  <si>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</si>
  <si>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</si>
  <si>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</si>
  <si>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</si>
  <si>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</si>
  <si>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</si>
  <si>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</si>
  <si>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</si>
  <si>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</si>
  <si>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</si>
  <si>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</si>
  <si>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</si>
  <si>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</si>
  <si>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</si>
  <si>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</si>
  <si>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</si>
  <si>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</si>
  <si>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</si>
  <si>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</si>
  <si>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</si>
  <si>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</si>
  <si>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</si>
  <si>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</si>
  <si>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</si>
  <si>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</si>
  <si>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</si>
  <si>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</si>
  <si>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</si>
  <si>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</si>
  <si>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</si>
  <si>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</si>
  <si>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</si>
  <si>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</si>
  <si>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</si>
  <si>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</si>
  <si>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</si>
  <si>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</si>
  <si>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</si>
  <si>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</si>
  <si>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</si>
  <si>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</si>
  <si>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</si>
  <si>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</si>
  <si>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</si>
  <si>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</si>
  <si>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</si>
  <si>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</si>
  <si>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</si>
  <si>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</si>
  <si>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</si>
  <si>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</si>
  <si>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</si>
  <si>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</si>
  <si>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</si>
  <si>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</si>
  <si>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</si>
  <si>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</si>
  <si>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</si>
  <si>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</si>
  <si>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</si>
  <si>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</si>
  <si>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</si>
  <si>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</si>
  <si>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</si>
  <si>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</si>
  <si>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</si>
  <si>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</si>
  <si>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</si>
  <si>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</si>
  <si>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</si>
  <si>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</si>
  <si>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</si>
  <si>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</si>
  <si>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</si>
  <si>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</si>
  <si>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</si>
  <si>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</si>
  <si>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</si>
  <si>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</si>
  <si>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</si>
  <si>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</si>
  <si>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</si>
  <si>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</si>
  <si>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</si>
  <si>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</si>
  <si>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</si>
  <si>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</si>
  <si>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</si>
  <si>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</si>
  <si>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</si>
  <si>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</si>
  <si>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</si>
  <si>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</si>
  <si>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</si>
  <si>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</si>
  <si>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</si>
  <si>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</si>
  <si>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</si>
  <si>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</si>
  <si>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</si>
  <si>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</si>
  <si>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</si>
  <si>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</si>
  <si>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</si>
  <si>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</si>
  <si>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</si>
  <si>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</si>
  <si>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</si>
  <si>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</si>
  <si>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</si>
  <si>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</si>
  <si>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</si>
  <si>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</si>
  <si>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</si>
  <si>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</si>
  <si>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</si>
  <si>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</si>
  <si>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</si>
  <si>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</si>
  <si>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</si>
  <si>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</si>
  <si>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</si>
  <si>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</si>
  <si>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</si>
  <si>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</si>
  <si>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</si>
  <si>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</si>
  <si>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</si>
  <si>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</si>
  <si>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</si>
  <si>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</si>
  <si>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</si>
  <si>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</si>
  <si>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</si>
  <si>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</si>
  <si>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</si>
  <si>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</si>
  <si>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</si>
  <si>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</si>
  <si>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</si>
  <si>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</si>
  <si>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</si>
  <si>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</si>
  <si>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</si>
  <si>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</si>
  <si>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</si>
  <si>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</si>
  <si>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</si>
  <si>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</si>
  <si>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</si>
  <si>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</si>
  <si>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</si>
  <si>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</si>
  <si>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</si>
  <si>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</si>
  <si>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</si>
  <si>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</si>
  <si>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</si>
  <si>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</si>
  <si>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</si>
  <si>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</si>
  <si>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</si>
  <si>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</si>
  <si>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</si>
  <si>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</si>
  <si>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</si>
  <si>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</si>
  <si>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</si>
  <si>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</si>
  <si>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</si>
  <si>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</si>
  <si>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</si>
  <si>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</si>
  <si>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</si>
  <si>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</si>
  <si>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</si>
  <si>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</si>
  <si>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</si>
  <si>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</si>
  <si>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</si>
  <si>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</si>
  <si>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</si>
  <si>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</si>
  <si>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</si>
  <si>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</si>
  <si>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</si>
  <si>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</si>
  <si>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</si>
  <si>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</si>
  <si>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</si>
  <si>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</si>
  <si>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</si>
  <si>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</si>
  <si>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</si>
  <si>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</si>
  <si>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</si>
  <si>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</si>
  <si>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</si>
  <si>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</si>
  <si>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</si>
  <si>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</si>
  <si>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</si>
  <si>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</si>
  <si>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</si>
  <si>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</si>
  <si>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</si>
  <si>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</si>
  <si>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</si>
  <si>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</si>
  <si>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</si>
  <si>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</si>
  <si>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</si>
  <si>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</si>
  <si>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</si>
  <si>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</si>
  <si>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</si>
  <si>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</si>
  <si>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</si>
  <si>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</si>
  <si>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</si>
  <si>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</si>
  <si>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</si>
  <si>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</si>
  <si>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</si>
  <si>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</si>
  <si>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</si>
  <si>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</si>
  <si>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</si>
  <si>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</si>
  <si>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</si>
  <si>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</si>
  <si>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</si>
  <si>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</si>
  <si>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</si>
  <si>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</si>
  <si>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</si>
  <si>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</si>
  <si>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</si>
  <si>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</si>
  <si>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</si>
  <si>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</si>
  <si>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</si>
  <si>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</si>
  <si>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</si>
  <si>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</si>
  <si>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</si>
  <si>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</si>
  <si>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</si>
  <si>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</si>
  <si>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</si>
  <si>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</si>
  <si>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</si>
  <si>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</si>
  <si>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</si>
  <si>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</si>
  <si>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</si>
  <si>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</si>
  <si>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</si>
  <si>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</si>
  <si>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</si>
  <si>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</si>
  <si>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</si>
  <si>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</si>
  <si>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</si>
  <si>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</si>
  <si>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</si>
  <si>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</si>
  <si>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</si>
  <si>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</si>
  <si>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</si>
  <si>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</si>
  <si>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</si>
  <si>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</si>
  <si>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</si>
  <si>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</si>
  <si>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</si>
  <si>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</si>
  <si>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</si>
  <si>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</si>
  <si>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</si>
  <si>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</si>
  <si>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</si>
  <si>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</si>
  <si>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</si>
  <si>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</si>
  <si>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</si>
  <si>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</si>
  <si>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</si>
  <si>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</si>
  <si>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</si>
  <si>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</si>
  <si>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</si>
  <si>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</si>
  <si>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</si>
  <si>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</si>
  <si>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</si>
  <si>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</si>
  <si>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</si>
  <si>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</si>
  <si>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</si>
  <si>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</si>
  <si>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</si>
  <si>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</si>
  <si>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</si>
  <si>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</si>
  <si>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</si>
  <si>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</si>
  <si>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</si>
  <si>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</si>
  <si>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</si>
  <si>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</si>
  <si>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</si>
  <si>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</si>
  <si>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</si>
  <si>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</si>
  <si>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</si>
  <si>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</si>
  <si>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</si>
  <si>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</si>
  <si>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</si>
  <si>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</si>
  <si>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</si>
  <si>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</si>
  <si>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</si>
  <si>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</si>
  <si>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</si>
  <si>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</si>
  <si>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</si>
  <si>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</si>
  <si>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</si>
  <si>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</si>
  <si>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</si>
  <si>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</si>
  <si>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</si>
  <si>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</si>
  <si>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</si>
  <si>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</si>
  <si>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</si>
  <si>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</si>
  <si>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</si>
  <si>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</si>
  <si>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</si>
  <si>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</si>
  <si>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</si>
  <si>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</si>
  <si>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</si>
  <si>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</si>
  <si>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</si>
  <si>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</si>
  <si>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</si>
  <si>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</si>
  <si>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</si>
  <si>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</si>
  <si>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</si>
  <si>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</si>
  <si>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</si>
  <si>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</si>
  <si>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</si>
  <si>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</si>
  <si>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</si>
  <si>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</si>
  <si>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</si>
  <si>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</si>
  <si>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</si>
  <si>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</si>
  <si>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</si>
  <si>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</si>
  <si>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</si>
  <si>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</si>
  <si>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</si>
  <si>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</si>
  <si>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</si>
  <si>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</si>
  <si>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</si>
  <si>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</si>
  <si>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</si>
  <si>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</si>
  <si>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</si>
  <si>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</si>
  <si>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</si>
  <si>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</si>
  <si>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</si>
  <si>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</si>
  <si>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</si>
  <si>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</si>
  <si>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</si>
  <si>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</si>
  <si>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</si>
  <si>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</si>
  <si>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</si>
  <si>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</si>
  <si>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</si>
  <si>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</si>
  <si>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</si>
  <si>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</si>
  <si>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</si>
  <si>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</si>
  <si>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</si>
  <si>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</si>
  <si>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</si>
  <si>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</si>
  <si>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</si>
  <si>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</si>
  <si>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</si>
  <si>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</si>
  <si>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</si>
  <si>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</si>
  <si>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</si>
  <si>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</si>
  <si>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</si>
  <si>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</si>
  <si>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</si>
  <si>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</si>
  <si>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</si>
  <si>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</si>
  <si>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</si>
  <si>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</si>
  <si>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</si>
  <si>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</si>
  <si>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</si>
  <si>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</si>
  <si>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</si>
  <si>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</si>
  <si>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</si>
  <si>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</si>
  <si>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</si>
  <si>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</si>
  <si>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</si>
  <si>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</si>
  <si>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</si>
  <si>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</si>
  <si>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</si>
  <si>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</si>
  <si>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</si>
  <si>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</si>
  <si>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</si>
  <si>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</si>
  <si>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</si>
  <si>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</si>
  <si>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</si>
  <si>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</si>
  <si>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</si>
  <si>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</si>
  <si>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</si>
  <si>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</si>
  <si>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</si>
  <si>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</si>
  <si>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</si>
  <si>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</si>
  <si>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</si>
  <si>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</si>
  <si>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</si>
  <si>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</si>
  <si>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</si>
  <si>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</si>
  <si>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</si>
  <si>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</si>
  <si>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</si>
  <si>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</si>
  <si>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</si>
  <si>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</si>
  <si>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</si>
  <si>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</si>
  <si>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</si>
  <si>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</si>
  <si>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</si>
  <si>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</si>
  <si>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</si>
  <si>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</si>
  <si>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</si>
  <si>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</si>
  <si>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</si>
  <si>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</si>
  <si>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</si>
  <si>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</si>
  <si>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</si>
  <si>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</si>
  <si>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</si>
  <si>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</si>
  <si>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</si>
  <si>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</si>
  <si>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</si>
  <si>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</si>
  <si>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</si>
  <si>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</si>
  <si>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</si>
  <si>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</si>
  <si>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</si>
  <si>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</si>
  <si>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</si>
  <si>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</si>
  <si>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</si>
  <si>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</si>
  <si>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</si>
  <si>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</si>
  <si>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</si>
  <si>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</si>
  <si>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</si>
  <si>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</si>
  <si>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</si>
  <si>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</si>
  <si>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</si>
  <si>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</si>
  <si>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</si>
  <si>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</si>
  <si>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</si>
  <si>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</si>
  <si>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</si>
  <si>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</si>
  <si>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</si>
  <si>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</si>
  <si>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</si>
  <si>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</si>
  <si>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</si>
  <si>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</si>
  <si>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</si>
  <si>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</si>
  <si>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</si>
  <si>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</si>
  <si>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</si>
  <si>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</si>
  <si>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</si>
  <si>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</si>
  <si>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</si>
  <si>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</si>
  <si>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</si>
  <si>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</si>
  <si>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</si>
  <si>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</si>
  <si>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</si>
  <si>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</si>
  <si>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</si>
  <si>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</si>
  <si>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</si>
  <si>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</si>
  <si>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</si>
  <si>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</si>
  <si>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</si>
  <si>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</si>
  <si>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</si>
  <si>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</si>
  <si>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</si>
  <si>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</si>
  <si>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</si>
  <si>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</si>
  <si>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</si>
  <si>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</si>
  <si>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</si>
  <si>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</si>
  <si>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</si>
  <si>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</si>
  <si>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</si>
  <si>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</si>
  <si>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</si>
  <si>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</si>
  <si>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</si>
  <si>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</si>
  <si>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</si>
  <si>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</si>
  <si>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</si>
  <si>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</si>
  <si>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</si>
  <si>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</si>
  <si>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</si>
  <si>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</si>
  <si>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</si>
  <si>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</si>
  <si>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</si>
  <si>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</si>
  <si>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</si>
  <si>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</si>
  <si>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</si>
  <si>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</si>
  <si>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</si>
  <si>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</si>
  <si>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</si>
  <si>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</si>
  <si>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</si>
  <si>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</si>
  <si>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</si>
  <si>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</si>
  <si>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</si>
  <si>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</si>
  <si>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</si>
  <si>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</si>
  <si>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</si>
  <si>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</si>
  <si>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</si>
  <si>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</si>
  <si>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</si>
  <si>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</si>
  <si>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</si>
  <si>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</si>
  <si>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</si>
  <si>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</si>
  <si>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</si>
  <si>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</si>
  <si>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</si>
  <si>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</si>
  <si>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</si>
  <si>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</si>
  <si>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</si>
  <si>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</si>
  <si>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</si>
  <si>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</si>
  <si>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</si>
  <si>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</si>
  <si>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</si>
  <si>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</si>
  <si>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</si>
  <si>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</si>
  <si>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</si>
  <si>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</si>
  <si>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</si>
  <si>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</si>
  <si>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</si>
  <si>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</si>
  <si>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</si>
  <si>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</si>
  <si>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</si>
  <si>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</si>
  <si>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</si>
  <si>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</si>
  <si>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</si>
  <si>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</si>
  <si>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</si>
  <si>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</si>
  <si>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</si>
  <si>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</si>
  <si>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</si>
  <si>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</si>
  <si>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</si>
  <si>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</si>
  <si>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</si>
  <si>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</si>
  <si>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</si>
  <si>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</si>
  <si>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</si>
  <si>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</si>
  <si>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</si>
  <si>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</si>
  <si>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</si>
  <si>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</si>
  <si>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</si>
  <si>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</si>
  <si>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</si>
  <si>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</si>
  <si>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</si>
  <si>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</si>
  <si>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</si>
  <si>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</si>
  <si>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</si>
  <si>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</si>
  <si>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</si>
  <si>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</si>
  <si>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</si>
  <si>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</si>
  <si>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</si>
  <si>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</si>
  <si>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</si>
  <si>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</si>
  <si>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</si>
  <si>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</si>
  <si>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</si>
  <si>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</si>
  <si>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</si>
  <si>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</si>
  <si>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</si>
  <si>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</si>
  <si>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</si>
  <si>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</si>
  <si>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</si>
  <si>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</si>
  <si>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</si>
  <si>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</si>
  <si>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</si>
  <si>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</si>
  <si>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</si>
  <si>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</si>
  <si>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</si>
  <si>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</si>
  <si>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</si>
  <si>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</si>
  <si>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</si>
  <si>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</si>
  <si>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</si>
  <si>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</si>
  <si>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</si>
  <si>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</si>
  <si>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</si>
  <si>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</si>
  <si>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</si>
  <si>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</si>
  <si>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</si>
  <si>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</si>
  <si>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</si>
  <si>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</si>
  <si>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</si>
  <si>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</si>
  <si>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</si>
  <si>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</si>
  <si>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</si>
  <si>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</si>
  <si>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</si>
  <si>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</si>
  <si>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</si>
  <si>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</si>
  <si>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</si>
  <si>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</si>
  <si>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</si>
  <si>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</si>
  <si>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</si>
  <si>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</si>
  <si>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</si>
  <si>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</si>
  <si>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</si>
  <si>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</si>
  <si>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</si>
  <si>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</si>
  <si>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</si>
  <si>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</si>
  <si>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</si>
  <si>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</si>
  <si>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</si>
  <si>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</si>
  <si>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</si>
  <si>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</si>
  <si>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</si>
  <si>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</si>
  <si>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</si>
  <si>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</si>
  <si>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</si>
  <si>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</si>
  <si>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</si>
  <si>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</si>
  <si>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</si>
  <si>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</si>
  <si>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</si>
  <si>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</si>
  <si>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</si>
  <si>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</si>
  <si>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</si>
  <si>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</si>
  <si>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</si>
  <si>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</si>
  <si>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</si>
  <si>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</si>
  <si>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</si>
  <si>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</si>
  <si>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</si>
  <si>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</si>
  <si>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</si>
  <si>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</si>
  <si>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</si>
  <si>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</si>
  <si>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</si>
  <si>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</si>
  <si>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</si>
  <si>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</si>
  <si>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</si>
  <si>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</si>
  <si>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</si>
  <si>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</si>
  <si>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</si>
  <si>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</si>
  <si>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</si>
  <si>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</si>
  <si>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</si>
  <si>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</si>
  <si>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</si>
  <si>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</si>
  <si>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</si>
  <si>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</si>
  <si>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</si>
  <si>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</si>
  <si>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</si>
  <si>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</si>
  <si>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</si>
  <si>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</si>
  <si>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</si>
  <si>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</si>
  <si>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</si>
  <si>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</si>
  <si>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</si>
  <si>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</si>
  <si>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</si>
  <si>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</si>
  <si>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</si>
  <si>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</si>
  <si>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</si>
  <si>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</si>
  <si>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</si>
  <si>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</si>
  <si>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</si>
  <si>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</si>
  <si>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</si>
  <si>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</si>
  <si>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</si>
  <si>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</si>
  <si>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</si>
  <si>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</si>
  <si>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</si>
  <si>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</si>
  <si>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</si>
  <si>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</si>
  <si>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</si>
  <si>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</si>
  <si>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</si>
  <si>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</si>
  <si>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</si>
  <si>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</si>
  <si>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</si>
  <si>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</si>
  <si>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</si>
  <si>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</si>
  <si>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</si>
  <si>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</si>
  <si>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</si>
  <si>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</si>
  <si>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</si>
  <si>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</si>
  <si>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</si>
  <si>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</si>
  <si>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</si>
  <si>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</si>
  <si>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</si>
  <si>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</si>
  <si>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</si>
  <si>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</si>
  <si>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</si>
  <si>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</si>
  <si>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</si>
  <si>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</si>
  <si>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</si>
  <si>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</si>
  <si>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</si>
  <si>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</si>
  <si>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</si>
  <si>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</si>
  <si>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</si>
  <si>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</si>
  <si>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</si>
  <si>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</si>
  <si>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</si>
  <si>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</si>
  <si>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</si>
  <si>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</si>
  <si>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</si>
  <si>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</si>
  <si>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</si>
  <si>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</si>
  <si>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</si>
  <si>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</si>
  <si>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</si>
  <si>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</si>
  <si>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</si>
  <si>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</si>
  <si>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</si>
  <si>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</si>
  <si>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</si>
  <si>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</si>
  <si>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</si>
  <si>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</si>
  <si>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</si>
  <si>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</si>
  <si>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</si>
  <si>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</si>
  <si>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</si>
  <si>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</si>
  <si>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</si>
  <si>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</si>
  <si>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</si>
  <si>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</si>
  <si>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</si>
  <si>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</si>
  <si>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</si>
  <si>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</si>
  <si>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</si>
  <si>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</si>
  <si>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</si>
  <si>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</si>
  <si>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</si>
  <si>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</si>
  <si>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</si>
  <si>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</si>
  <si>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</si>
  <si>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</si>
  <si>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</si>
  <si>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</si>
  <si>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</si>
  <si>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</si>
  <si>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</si>
  <si>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</si>
  <si>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</si>
  <si>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</si>
  <si>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</si>
  <si>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</si>
  <si>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</si>
  <si>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</si>
  <si>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</si>
  <si>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</si>
  <si>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</si>
  <si>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</si>
  <si>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</si>
  <si>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</si>
  <si>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</si>
  <si>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</si>
  <si>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</si>
  <si>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</si>
  <si>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</si>
  <si>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</si>
  <si>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</si>
  <si>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</si>
  <si>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</si>
  <si>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</si>
  <si>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</si>
  <si>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</si>
  <si>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</si>
  <si>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</si>
  <si>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</si>
  <si>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</si>
  <si>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</si>
  <si>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</si>
  <si>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</si>
  <si>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</si>
  <si>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</si>
  <si>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</si>
  <si>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</si>
  <si>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</si>
  <si>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</si>
  <si>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</si>
  <si>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</si>
  <si>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</si>
  <si>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</si>
  <si>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</si>
  <si>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</si>
  <si>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</si>
  <si>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</si>
  <si>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</si>
  <si>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</si>
  <si>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</si>
  <si>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</si>
  <si>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</si>
  <si>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</si>
  <si>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</si>
  <si>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</si>
  <si>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</si>
  <si>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</si>
  <si>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</si>
  <si>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</si>
  <si>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</si>
  <si>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</si>
  <si>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</si>
  <si>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</si>
  <si>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</si>
  <si>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</si>
  <si>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</si>
  <si>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</si>
  <si>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</si>
  <si>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</si>
  <si>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</si>
  <si>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</si>
  <si>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</si>
  <si>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</si>
  <si>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</si>
  <si>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</si>
  <si>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</si>
  <si>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</si>
  <si>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</si>
  <si>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</si>
  <si>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</si>
  <si>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</si>
  <si>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</si>
  <si>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</si>
  <si>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</si>
  <si>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</si>
  <si>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</si>
  <si>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</si>
  <si>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</si>
  <si>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</si>
  <si>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</si>
  <si>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</si>
  <si>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</si>
  <si>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</si>
  <si>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</si>
  <si>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</si>
  <si>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</si>
  <si>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</si>
  <si>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</si>
  <si>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</si>
  <si>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</si>
  <si>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</si>
  <si>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</si>
  <si>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</si>
  <si>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</si>
  <si>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</si>
  <si>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</si>
  <si>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</si>
  <si>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</si>
  <si>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</si>
  <si>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</si>
  <si>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</si>
  <si>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</si>
  <si>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</si>
  <si>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</si>
  <si>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</si>
  <si>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</si>
  <si>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</si>
  <si>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</si>
  <si>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</si>
  <si>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</si>
  <si>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</si>
  <si>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</si>
  <si>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</si>
  <si>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</si>
  <si>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</si>
  <si>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</si>
  <si>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</si>
  <si>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</si>
  <si>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</si>
  <si>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</si>
  <si>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</si>
  <si>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</si>
  <si>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</si>
  <si>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</si>
  <si>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</si>
  <si>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</si>
  <si>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</si>
  <si>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</si>
  <si>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</si>
  <si>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</si>
  <si>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</si>
  <si>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</si>
  <si>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</si>
  <si>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</si>
  <si>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</si>
  <si>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</si>
  <si>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</si>
  <si>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</si>
  <si>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</si>
  <si>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</si>
  <si>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</si>
  <si>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</si>
  <si>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</si>
  <si>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</si>
  <si>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</si>
  <si>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</si>
  <si>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</si>
  <si>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</si>
  <si>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</si>
  <si>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</si>
  <si>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</si>
  <si>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</si>
  <si>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</si>
  <si>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</si>
  <si>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</si>
  <si>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</si>
  <si>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</si>
  <si>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</si>
  <si>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</si>
  <si>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</si>
  <si>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</si>
  <si>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</si>
  <si>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</si>
  <si>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</si>
  <si>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</si>
  <si>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</si>
  <si>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</si>
  <si>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</si>
  <si>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</si>
  <si>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</si>
  <si>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</si>
  <si>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</si>
  <si>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</si>
  <si>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</si>
  <si>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</si>
  <si>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</si>
  <si>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</si>
  <si>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</si>
  <si>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</si>
  <si>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</si>
  <si>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</si>
  <si>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</si>
  <si>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</si>
  <si>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</si>
  <si>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</si>
  <si>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</si>
  <si>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</si>
  <si>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</si>
  <si>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</si>
  <si>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</si>
  <si>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</si>
  <si>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</si>
  <si>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</si>
  <si>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</si>
  <si>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</si>
  <si>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</si>
  <si>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</si>
  <si>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</si>
  <si>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</si>
  <si>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</si>
  <si>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</si>
  <si>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</si>
  <si>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</si>
  <si>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</si>
  <si>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</si>
  <si>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</si>
  <si>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</si>
  <si>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</si>
  <si>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</si>
  <si>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</si>
  <si>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</si>
  <si>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</si>
  <si>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</si>
  <si>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</si>
  <si>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</si>
  <si>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</si>
  <si>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</si>
  <si>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</si>
  <si>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</si>
  <si>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</si>
  <si>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</si>
  <si>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</si>
  <si>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</si>
  <si>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</si>
  <si>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</si>
  <si>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</si>
  <si>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</si>
  <si>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</si>
  <si>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</si>
  <si>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</si>
  <si>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</si>
  <si>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</si>
  <si>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</si>
  <si>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</si>
  <si>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</si>
  <si>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</si>
  <si>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</si>
  <si>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</si>
  <si>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</si>
  <si>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</si>
  <si>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</si>
  <si>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</si>
  <si>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</si>
  <si>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</si>
  <si>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</si>
  <si>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</si>
  <si>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</si>
  <si>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</si>
  <si>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</si>
  <si>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</si>
  <si>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</si>
  <si>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</si>
  <si>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</si>
  <si>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</si>
  <si>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</si>
  <si>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</si>
  <si>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</si>
  <si>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</si>
  <si>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</si>
  <si>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</si>
  <si>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</si>
  <si>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</si>
  <si>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</si>
  <si>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</si>
  <si>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</si>
  <si>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</si>
  <si>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</si>
  <si>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</si>
  <si>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</si>
  <si>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</si>
  <si>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</si>
  <si>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</si>
  <si>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</si>
  <si>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</si>
  <si>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</si>
  <si>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</si>
  <si>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</si>
  <si>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</si>
  <si>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</si>
  <si>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</si>
  <si>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</si>
  <si>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</si>
  <si>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</si>
  <si>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</si>
  <si>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</si>
  <si>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</si>
  <si>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</si>
  <si>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</si>
  <si>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</si>
  <si>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</si>
  <si>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</si>
  <si>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</si>
  <si>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</si>
  <si>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</si>
  <si>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</si>
  <si>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</si>
  <si>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</si>
  <si>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</si>
  <si>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</si>
  <si>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</si>
  <si>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</si>
  <si>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</si>
  <si>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</si>
  <si>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</si>
  <si>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</si>
  <si>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</si>
  <si>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</si>
  <si>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</si>
  <si>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</si>
  <si>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</si>
  <si>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</si>
  <si>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</si>
  <si>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</si>
  <si>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</si>
  <si>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</si>
  <si>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</si>
  <si>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</si>
  <si>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</si>
  <si>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</si>
  <si>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</si>
  <si>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</si>
  <si>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</si>
  <si>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</si>
  <si>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</si>
  <si>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</si>
  <si>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</si>
  <si>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</si>
  <si>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</si>
  <si>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</si>
  <si>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</si>
  <si>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</si>
  <si>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</si>
  <si>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</si>
  <si>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</si>
  <si>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</si>
  <si>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</si>
  <si>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</si>
  <si>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</si>
  <si>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</si>
  <si>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</si>
  <si>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</si>
  <si>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</si>
  <si>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</si>
  <si>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</si>
  <si>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</si>
  <si>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</si>
  <si>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</si>
  <si>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</si>
  <si>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</si>
  <si>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</si>
  <si>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</si>
  <si>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</si>
  <si>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</si>
  <si>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</si>
  <si>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</si>
  <si>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</si>
  <si>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</si>
  <si>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</si>
  <si>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</si>
  <si>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</si>
  <si>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</si>
  <si>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</si>
  <si>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</si>
  <si>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</si>
  <si>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</si>
  <si>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</si>
  <si>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</si>
  <si>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</si>
  <si>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</si>
  <si>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</si>
  <si>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</si>
  <si>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</si>
  <si>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</si>
  <si>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</si>
  <si>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</si>
  <si>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</si>
  <si>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</si>
  <si>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</si>
  <si>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</si>
  <si>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</si>
  <si>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</si>
  <si>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</si>
  <si>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</si>
  <si>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</si>
  <si>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</si>
  <si>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</si>
  <si>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</si>
  <si>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</si>
  <si>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</si>
  <si>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</si>
  <si>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</si>
  <si>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</si>
  <si>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</si>
  <si>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</si>
  <si>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</si>
  <si>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</si>
  <si>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</si>
  <si>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</si>
  <si>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</si>
  <si>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</si>
  <si>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</si>
  <si>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</si>
  <si>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</si>
  <si>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</si>
  <si>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</si>
  <si>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</si>
  <si>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</si>
  <si>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</si>
  <si>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</si>
  <si>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</si>
  <si>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</si>
  <si>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</si>
  <si>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</si>
  <si>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</si>
  <si>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</si>
  <si>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</si>
  <si>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</si>
  <si>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</si>
  <si>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</si>
  <si>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</si>
  <si>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</si>
  <si>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</si>
  <si>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</si>
  <si>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</si>
  <si>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</si>
  <si>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</si>
  <si>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</si>
  <si>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</si>
  <si>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</si>
  <si>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</si>
  <si>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</si>
  <si>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</si>
  <si>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</si>
  <si>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</si>
  <si>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</si>
  <si>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</si>
  <si>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</si>
  <si>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</si>
  <si>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</si>
  <si>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</si>
  <si>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</si>
  <si>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</si>
  <si>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</si>
  <si>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</si>
  <si>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</si>
  <si>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</si>
  <si>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</si>
  <si>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</si>
  <si>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</si>
  <si>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</si>
  <si>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</si>
  <si>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</si>
  <si>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</si>
  <si>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</si>
  <si>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</si>
  <si>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</si>
  <si>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</si>
  <si>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</si>
  <si>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</si>
  <si>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</si>
  <si>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</si>
  <si>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</si>
  <si>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</si>
  <si>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</si>
  <si>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</si>
  <si>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</si>
  <si>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</si>
  <si>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</si>
  <si>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</si>
  <si>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</si>
  <si>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</si>
  <si>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</si>
  <si>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</si>
  <si>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</si>
  <si>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</si>
  <si>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</si>
  <si>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</si>
  <si>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</si>
  <si>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</si>
  <si>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</si>
  <si>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</si>
  <si>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</si>
  <si>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</si>
  <si>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</si>
  <si>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</si>
  <si>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</si>
  <si>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</si>
  <si>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</si>
  <si>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</si>
  <si>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</si>
  <si>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</si>
  <si>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</si>
  <si>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</si>
  <si>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</si>
  <si>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</si>
  <si>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</si>
  <si>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</si>
  <si>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</si>
  <si>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</si>
  <si>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</si>
  <si>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</si>
  <si>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</si>
  <si>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</si>
  <si>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</si>
  <si>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</si>
  <si>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</si>
  <si>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</si>
  <si>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</si>
  <si>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</si>
  <si>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</si>
  <si>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</si>
  <si>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</si>
  <si>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</si>
  <si>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</si>
  <si>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</si>
  <si>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</si>
  <si>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</si>
  <si>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</si>
  <si>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</si>
  <si>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</si>
  <si>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</si>
  <si>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</si>
  <si>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</si>
  <si>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</si>
  <si>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</si>
  <si>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</si>
  <si>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</si>
  <si>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</si>
  <si>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</si>
  <si>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</si>
  <si>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</si>
  <si>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</si>
  <si>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</si>
  <si>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</si>
  <si>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</si>
  <si>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</si>
  <si>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</si>
  <si>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</si>
  <si>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</si>
  <si>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</si>
  <si>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</si>
  <si>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</si>
  <si>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</si>
  <si>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</si>
  <si>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</si>
  <si>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</si>
  <si>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</si>
  <si>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</si>
  <si>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</si>
  <si>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</si>
  <si>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</si>
  <si>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</si>
  <si>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</si>
  <si>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</si>
  <si>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</si>
  <si>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</si>
  <si>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</si>
  <si>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</si>
  <si>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</si>
  <si>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</si>
  <si>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</si>
  <si>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</si>
  <si>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</si>
  <si>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</si>
  <si>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</si>
  <si>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</si>
  <si>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</si>
  <si>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</si>
  <si>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</si>
  <si>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</si>
  <si>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</si>
  <si>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</si>
  <si>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</si>
  <si>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</si>
  <si>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</si>
  <si>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</si>
  <si>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</si>
  <si>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</si>
  <si>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</si>
  <si>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</si>
  <si>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</si>
  <si>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</si>
  <si>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</si>
  <si>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</si>
  <si>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</si>
  <si>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</si>
  <si>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</si>
  <si>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</si>
  <si>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</si>
  <si>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</si>
  <si>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</si>
  <si>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</si>
  <si>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</si>
  <si>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</si>
  <si>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</si>
  <si>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</si>
  <si>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</si>
  <si>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</si>
  <si>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</si>
  <si>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</si>
  <si>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</si>
  <si>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</si>
  <si>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</si>
  <si>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</si>
  <si>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</si>
  <si>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</si>
  <si>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</si>
  <si>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</si>
  <si>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</si>
  <si>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</si>
  <si>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</si>
  <si>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</si>
  <si>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</si>
  <si>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</si>
  <si>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</si>
  <si>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</si>
  <si>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</si>
  <si>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</si>
  <si>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</si>
  <si>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</si>
  <si>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</si>
  <si>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</si>
  <si>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</si>
  <si>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</si>
  <si>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</si>
  <si>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</si>
  <si>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</si>
  <si>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</si>
  <si>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</si>
  <si>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</si>
  <si>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</si>
  <si>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</si>
  <si>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</si>
  <si>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</si>
  <si>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</si>
  <si>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</si>
  <si>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</si>
  <si>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</si>
  <si>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</si>
  <si>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</si>
  <si>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</si>
  <si>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</si>
  <si>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</si>
  <si>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</si>
  <si>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</si>
  <si>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</si>
  <si>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</si>
  <si>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</si>
  <si>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</si>
  <si>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</si>
  <si>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</si>
  <si>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</si>
  <si>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</si>
  <si>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</si>
  <si>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</si>
  <si>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</si>
  <si>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</si>
  <si>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</si>
  <si>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</si>
  <si>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</si>
  <si>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</si>
  <si>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</si>
  <si>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</si>
  <si>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</si>
  <si>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</si>
  <si>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</si>
  <si>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</si>
  <si>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</si>
  <si>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</si>
  <si>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</si>
  <si>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</si>
  <si>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</si>
  <si>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</si>
  <si>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</si>
  <si>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</si>
  <si>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</si>
  <si>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</si>
  <si>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</si>
  <si>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</si>
  <si>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</si>
  <si>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</si>
  <si>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</si>
  <si>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</si>
  <si>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</si>
  <si>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</si>
  <si>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</si>
  <si>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</si>
  <si>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</si>
  <si>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</si>
  <si>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</si>
  <si>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</si>
  <si>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</si>
  <si>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</si>
  <si>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</si>
  <si>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</si>
  <si>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</si>
  <si>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</si>
  <si>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</si>
  <si>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</si>
  <si>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</si>
  <si>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</si>
  <si>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</si>
  <si>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</si>
  <si>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</si>
  <si>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</si>
  <si>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</si>
  <si>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</si>
  <si>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</si>
  <si>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</si>
  <si>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</si>
  <si>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</si>
  <si>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</si>
  <si>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</si>
  <si>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</si>
  <si>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</si>
  <si>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</si>
  <si>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</si>
  <si>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</si>
  <si>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</si>
  <si>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</si>
  <si>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</si>
  <si>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</si>
  <si>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</si>
  <si>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</si>
  <si>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</si>
  <si>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</si>
  <si>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</si>
  <si>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</si>
  <si>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</si>
  <si>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</si>
  <si>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</si>
  <si>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</si>
  <si>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</si>
  <si>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</si>
  <si>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</si>
  <si>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</si>
  <si>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</si>
  <si>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</si>
  <si>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</si>
  <si>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</si>
  <si>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</si>
  <si>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</si>
  <si>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</si>
  <si>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</si>
  <si>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</si>
  <si>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</si>
  <si>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</si>
  <si>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</si>
  <si>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</si>
  <si>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</si>
  <si>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</si>
  <si>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</si>
  <si>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</si>
  <si>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</si>
  <si>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</si>
  <si>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</si>
  <si>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</si>
  <si>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</si>
  <si>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</si>
  <si>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</si>
  <si>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</si>
  <si>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</si>
  <si>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</si>
  <si>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</si>
  <si>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</si>
  <si>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</si>
  <si>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</si>
  <si>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</si>
  <si>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</si>
  <si>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</si>
  <si>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</si>
  <si>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</si>
  <si>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</si>
  <si>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</si>
  <si>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</si>
  <si>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</si>
  <si>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</si>
  <si>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</si>
  <si>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</si>
  <si>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</si>
  <si>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</si>
  <si>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</si>
  <si>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</si>
  <si>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</si>
  <si>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</si>
  <si>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</si>
  <si>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</si>
  <si>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</si>
  <si>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</si>
  <si>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</si>
  <si>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</si>
  <si>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</si>
  <si>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</si>
  <si>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</si>
  <si>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</si>
  <si>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</si>
  <si>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</si>
  <si>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</si>
  <si>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</si>
  <si>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</si>
  <si>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</si>
  <si>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</si>
  <si>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</si>
  <si>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</si>
  <si>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</si>
  <si>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</si>
  <si>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</si>
  <si>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</si>
  <si>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</si>
  <si>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</si>
  <si>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</si>
  <si>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</si>
  <si>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</si>
  <si>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</si>
  <si>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</si>
  <si>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</si>
  <si>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</si>
  <si>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</si>
  <si>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</si>
  <si>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</si>
  <si>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</si>
  <si>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</si>
  <si>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</si>
  <si>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</si>
  <si>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</si>
  <si>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</si>
  <si>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</si>
  <si>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</si>
  <si>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</si>
  <si>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</si>
  <si>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</si>
  <si>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</si>
  <si>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</si>
  <si>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</si>
  <si>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</si>
  <si>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</si>
  <si>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</si>
  <si>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</si>
  <si>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</si>
  <si>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</si>
  <si>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</si>
  <si>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</si>
  <si>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</si>
  <si>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</si>
  <si>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</si>
  <si>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</si>
  <si>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</si>
  <si>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</si>
  <si>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</si>
  <si>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</si>
  <si>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</si>
  <si>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</si>
  <si>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</si>
  <si>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</si>
  <si>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</si>
  <si>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</si>
  <si>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</si>
  <si>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</si>
  <si>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</si>
  <si>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</si>
  <si>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</si>
  <si>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</si>
  <si>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</si>
  <si>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</si>
  <si>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</si>
  <si>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</si>
  <si>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</si>
  <si>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</si>
  <si>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</si>
  <si>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</si>
  <si>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</si>
  <si>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</si>
  <si>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</si>
  <si>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</si>
  <si>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</si>
  <si>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</si>
  <si>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</si>
  <si>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</si>
  <si>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</si>
  <si>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</si>
  <si>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</si>
  <si>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</si>
  <si>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</si>
  <si>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</si>
  <si>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</si>
  <si>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</si>
  <si>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</si>
  <si>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</si>
  <si>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</si>
  <si>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</si>
  <si>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</si>
  <si>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</si>
  <si>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</si>
  <si>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</si>
  <si>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</si>
  <si>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</si>
  <si>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</si>
  <si>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</si>
  <si>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</si>
  <si>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</si>
  <si>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</si>
  <si>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</si>
  <si>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</si>
  <si>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</si>
  <si>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</si>
  <si>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</si>
  <si>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</si>
  <si>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</si>
  <si>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</si>
  <si>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</si>
  <si>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</si>
  <si>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</si>
  <si>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</si>
  <si>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</si>
  <si>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</si>
  <si>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</si>
  <si>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</si>
  <si>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</si>
  <si>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</si>
  <si>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</si>
  <si>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</si>
  <si>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</si>
  <si>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</si>
  <si>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</si>
  <si>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</si>
  <si>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</si>
  <si>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</si>
  <si>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</si>
  <si>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</si>
  <si>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</si>
  <si>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</si>
  <si>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</si>
  <si>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</si>
  <si>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</si>
  <si>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</si>
  <si>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</si>
  <si>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</si>
  <si>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</si>
  <si>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</si>
  <si>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</si>
  <si>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</si>
  <si>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</si>
  <si>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</si>
  <si>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</si>
  <si>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</si>
  <si>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</si>
  <si>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</si>
  <si>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</si>
  <si>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</si>
  <si>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</si>
  <si>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</si>
  <si>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</si>
  <si>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</si>
  <si>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</si>
  <si>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</si>
  <si>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</si>
  <si>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</si>
  <si>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</si>
  <si>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</si>
  <si>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</si>
  <si>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</si>
  <si>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</si>
  <si>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</si>
  <si>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</si>
  <si>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</si>
  <si>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</si>
  <si>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</si>
  <si>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</si>
  <si>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</si>
  <si>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</si>
  <si>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</si>
  <si>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</si>
  <si>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</si>
  <si>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</si>
  <si>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</si>
  <si>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</si>
  <si>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</si>
  <si>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</si>
  <si>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</si>
  <si>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</si>
  <si>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</si>
  <si>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</si>
  <si>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</si>
  <si>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</si>
  <si>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</si>
  <si>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</si>
  <si>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</si>
  <si>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</si>
  <si>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</si>
  <si>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</si>
  <si>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</si>
  <si>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</si>
  <si>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</si>
  <si>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</si>
  <si>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</si>
  <si>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</si>
  <si>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</si>
  <si>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</si>
  <si>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</si>
  <si>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</si>
  <si>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</si>
  <si>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</si>
  <si>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</si>
  <si>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</si>
  <si>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</si>
  <si>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</si>
  <si>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</si>
  <si>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</si>
  <si>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</si>
  <si>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</si>
  <si>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</si>
  <si>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</si>
  <si>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</si>
  <si>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</si>
  <si>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</si>
  <si>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</si>
  <si>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</si>
  <si>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</si>
  <si>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</si>
  <si>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</si>
  <si>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</si>
  <si>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</si>
  <si>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</si>
  <si>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</si>
  <si>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</si>
  <si>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</si>
  <si>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</si>
  <si>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</si>
  <si>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</si>
  <si>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</si>
  <si>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</si>
  <si>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</si>
  <si>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</si>
  <si>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</si>
  <si>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</si>
  <si>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</si>
  <si>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</si>
  <si>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</si>
  <si>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</si>
  <si>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</si>
  <si>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</si>
  <si>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</si>
  <si>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</si>
  <si>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</si>
  <si>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</si>
  <si>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</si>
  <si>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</si>
  <si>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</si>
  <si>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</si>
  <si>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</si>
  <si>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</si>
  <si>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</si>
  <si>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</si>
  <si>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</si>
  <si>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</si>
  <si>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</si>
  <si>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</si>
  <si>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</si>
  <si>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</si>
  <si>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</si>
  <si>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</si>
  <si>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</si>
  <si>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</si>
  <si>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</si>
  <si>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</si>
  <si>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</si>
  <si>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</si>
  <si>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</si>
  <si>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</si>
  <si>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</si>
  <si>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</si>
  <si>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</si>
  <si>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</si>
  <si>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</si>
  <si>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</si>
  <si>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</si>
  <si>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</si>
  <si>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</si>
  <si>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</si>
  <si>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</si>
  <si>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</si>
  <si>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</si>
  <si>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</si>
  <si>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</si>
  <si>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</si>
  <si>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</si>
  <si>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</si>
  <si>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</si>
  <si>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</si>
  <si>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</si>
  <si>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</si>
  <si>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</si>
  <si>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</si>
  <si>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</si>
  <si>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</si>
  <si>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</si>
  <si>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</si>
  <si>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</si>
  <si>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</si>
  <si>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</si>
  <si>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</si>
  <si>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</si>
  <si>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</si>
  <si>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</si>
  <si>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</si>
  <si>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</si>
  <si>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</si>
  <si>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</si>
  <si>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</si>
  <si>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</si>
  <si>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</si>
  <si>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</si>
  <si>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</si>
  <si>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</si>
  <si>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</si>
  <si>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</si>
  <si>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</si>
  <si>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</si>
  <si>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</si>
  <si>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</si>
  <si>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</si>
  <si>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</si>
  <si>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</si>
  <si>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</si>
  <si>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</si>
  <si>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</si>
  <si>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</si>
  <si>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</si>
  <si>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</si>
  <si>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</si>
  <si>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</si>
  <si>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</si>
  <si>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</si>
  <si>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</si>
  <si>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</si>
  <si>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</si>
  <si>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</si>
  <si>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</si>
  <si>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</si>
  <si>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</si>
  <si>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</si>
  <si>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</si>
  <si>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</si>
  <si>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</si>
  <si>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</si>
  <si>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</si>
  <si>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</si>
  <si>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</si>
  <si>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</si>
  <si>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</si>
  <si>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</si>
  <si>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</si>
  <si>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</si>
  <si>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</si>
  <si>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</si>
  <si>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</si>
  <si>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</si>
  <si>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</si>
  <si>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</si>
  <si>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</si>
  <si>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</si>
  <si>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</si>
  <si>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</si>
  <si>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</si>
  <si>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</si>
  <si>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</si>
  <si>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</si>
  <si>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</si>
  <si>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</si>
  <si>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</si>
  <si>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</si>
  <si>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</si>
  <si>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</si>
  <si>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</si>
  <si>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</si>
  <si>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</si>
  <si>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</si>
  <si>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</si>
  <si>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</si>
  <si>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</si>
  <si>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</si>
  <si>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</si>
  <si>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</si>
  <si>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</si>
  <si>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</si>
  <si>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</si>
  <si>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</si>
  <si>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</si>
  <si>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</si>
  <si>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</si>
  <si>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</si>
  <si>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</si>
  <si>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</si>
  <si>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</si>
  <si>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</si>
  <si>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</si>
  <si>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</si>
  <si>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</si>
  <si>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</si>
  <si>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</si>
  <si>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</si>
  <si>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</si>
  <si>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</si>
  <si>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</si>
  <si>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</si>
  <si>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</si>
  <si>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</si>
  <si>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</si>
  <si>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</si>
  <si>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</si>
  <si>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</si>
  <si>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</si>
  <si>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</si>
  <si>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</si>
  <si>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</si>
  <si>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</si>
  <si>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</si>
  <si>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</si>
  <si>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</si>
  <si>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</si>
  <si>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</si>
  <si>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</si>
  <si>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</si>
  <si>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</si>
  <si>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</si>
  <si>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</si>
  <si>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</si>
  <si>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</si>
  <si>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</si>
  <si>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</si>
  <si>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</si>
  <si>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</si>
  <si>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</si>
  <si>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</si>
  <si>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</si>
  <si>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</si>
  <si>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</si>
  <si>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</si>
  <si>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</si>
  <si>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</si>
  <si>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</si>
  <si>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</si>
  <si>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</si>
  <si>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</si>
  <si>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</si>
  <si>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</si>
  <si>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</si>
  <si>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</si>
  <si>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</si>
  <si>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</si>
  <si>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</si>
  <si>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</si>
  <si>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</si>
  <si>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</si>
  <si>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</si>
  <si>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</si>
  <si>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</si>
  <si>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</si>
  <si>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</si>
  <si>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</si>
  <si>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</si>
  <si>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</si>
  <si>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</si>
  <si>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</si>
  <si>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</si>
  <si>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</si>
  <si>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</si>
  <si>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</si>
  <si>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</si>
  <si>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</si>
  <si>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</si>
  <si>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</si>
  <si>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</si>
  <si>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</si>
  <si>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</si>
  <si>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</si>
  <si>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</si>
  <si>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</si>
  <si>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</si>
  <si>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</si>
  <si>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</si>
  <si>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</si>
  <si>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</si>
  <si>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</si>
  <si>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</si>
  <si>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</si>
  <si>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</si>
  <si>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</si>
  <si>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</si>
  <si>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</si>
  <si>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</si>
  <si>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</si>
  <si>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</si>
  <si>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</si>
  <si>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</si>
  <si>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</si>
  <si>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</si>
  <si>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</si>
  <si>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</si>
  <si>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</si>
  <si>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</si>
  <si>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</si>
  <si>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</si>
  <si>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</si>
  <si>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</si>
  <si>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</si>
  <si>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</si>
  <si>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</si>
  <si>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</si>
  <si>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</si>
  <si>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</si>
  <si>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</si>
  <si>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</si>
  <si>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</si>
  <si>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</si>
  <si>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</si>
  <si>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</si>
  <si>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</si>
  <si>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</si>
  <si>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</si>
  <si>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</si>
  <si>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</si>
  <si>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</si>
  <si>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</si>
  <si>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</si>
  <si>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</si>
  <si>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</si>
  <si>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</si>
  <si>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</si>
  <si>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</si>
  <si>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</si>
  <si>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</si>
  <si>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</si>
  <si>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</si>
  <si>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</si>
  <si>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</si>
  <si>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</si>
  <si>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</si>
  <si>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</si>
  <si>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</si>
  <si>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</si>
  <si>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</si>
  <si>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</si>
  <si>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</si>
  <si>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</si>
  <si>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</si>
  <si>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</si>
  <si>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</si>
  <si>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</si>
  <si>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</si>
  <si>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</si>
  <si>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</si>
  <si>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</si>
  <si>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</si>
  <si>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</si>
  <si>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</si>
  <si>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</si>
  <si>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</si>
  <si>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</si>
  <si>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</si>
  <si>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</si>
  <si>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</si>
  <si>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</si>
  <si>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</si>
  <si>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</si>
  <si>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</si>
  <si>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</si>
  <si>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</si>
  <si>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</si>
  <si>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</si>
  <si>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</si>
  <si>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</si>
  <si>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</si>
  <si>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</si>
  <si>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</si>
  <si>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</si>
  <si>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</si>
  <si>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</si>
  <si>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</si>
  <si>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</si>
  <si>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</si>
  <si>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</si>
  <si>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</si>
  <si>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</si>
  <si>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</si>
  <si>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</si>
  <si>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</si>
  <si>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</si>
  <si>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</si>
  <si>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</si>
  <si>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</si>
  <si>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</si>
  <si>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</si>
  <si>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</si>
  <si>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</si>
  <si>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</si>
  <si>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</si>
  <si>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</si>
  <si>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</si>
  <si>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</si>
  <si>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</si>
  <si>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</si>
  <si>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</si>
  <si>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</si>
  <si>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</si>
  <si>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</si>
  <si>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</si>
  <si>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</si>
  <si>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</si>
  <si>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</si>
  <si>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</si>
  <si>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</si>
  <si>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</si>
  <si>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</si>
  <si>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</si>
  <si>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</si>
  <si>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</si>
  <si>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</si>
  <si>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</si>
  <si>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</si>
  <si>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</si>
  <si>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</si>
  <si>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</si>
  <si>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</si>
  <si>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</si>
  <si>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</si>
  <si>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</si>
  <si>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</si>
  <si>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</si>
  <si>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</si>
  <si>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</si>
  <si>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</si>
  <si>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</si>
  <si>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</si>
  <si>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</si>
  <si>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</si>
  <si>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</si>
  <si>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</si>
  <si>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</si>
  <si>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</si>
  <si>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</si>
  <si>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</si>
  <si>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</si>
  <si>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</si>
  <si>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</si>
  <si>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</si>
  <si>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</si>
  <si>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</si>
  <si>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</si>
  <si>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</si>
  <si>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</si>
  <si>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</si>
  <si>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</si>
  <si>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</si>
  <si>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</si>
  <si>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</si>
  <si>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</si>
  <si>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</si>
  <si>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</si>
  <si>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</si>
  <si>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</si>
  <si>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</si>
  <si>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</si>
  <si>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</si>
  <si>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</si>
  <si>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</si>
  <si>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</si>
  <si>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</si>
  <si>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</si>
  <si>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</si>
  <si>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</si>
  <si>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</si>
  <si>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</si>
  <si>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</si>
  <si>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</si>
  <si>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</si>
  <si>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</si>
  <si>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</si>
  <si>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</si>
  <si>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</si>
  <si>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</si>
  <si>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</si>
  <si>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</si>
  <si>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</si>
  <si>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</si>
  <si>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</si>
  <si>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</si>
  <si>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</si>
  <si>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</si>
  <si>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</si>
  <si>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</si>
  <si>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</si>
  <si>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</si>
  <si>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</si>
  <si>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</si>
  <si>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</si>
  <si>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</si>
  <si>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</si>
  <si>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</si>
  <si>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</si>
  <si>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</si>
  <si>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</si>
  <si>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</si>
  <si>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</si>
  <si>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</si>
  <si>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</si>
  <si>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</si>
  <si>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</si>
  <si>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</si>
  <si>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</si>
  <si>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</si>
  <si>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</si>
  <si>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</si>
  <si>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</si>
  <si>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</si>
  <si>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</si>
  <si>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</si>
  <si>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</si>
  <si>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</si>
  <si>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</si>
  <si>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</si>
  <si>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</si>
  <si>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</si>
  <si>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</si>
  <si>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</si>
  <si>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</si>
  <si>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</si>
  <si>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</si>
  <si>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</si>
  <si>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</si>
  <si>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</si>
  <si>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</si>
  <si>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</si>
  <si>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</si>
  <si>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</si>
  <si>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</si>
  <si>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</si>
  <si>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</si>
  <si>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</si>
  <si>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</si>
  <si>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</si>
  <si>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</si>
  <si>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</si>
  <si>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</si>
  <si>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</si>
  <si>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</si>
  <si>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</si>
  <si>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</si>
  <si>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</si>
  <si>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</si>
  <si>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</si>
  <si>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</si>
  <si>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</si>
  <si>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</si>
  <si>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</si>
  <si>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</si>
  <si>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</si>
  <si>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</si>
  <si>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</si>
  <si>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</si>
  <si>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</si>
  <si>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</si>
  <si>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</si>
  <si>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</si>
  <si>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</si>
  <si>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</si>
  <si>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</si>
  <si>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</si>
  <si>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</si>
  <si>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</si>
  <si>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</si>
  <si>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</si>
  <si>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</si>
  <si>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</si>
  <si>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</si>
  <si>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</si>
  <si>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</si>
  <si>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</si>
  <si>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</si>
  <si>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</si>
  <si>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</si>
  <si>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</si>
  <si>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</si>
  <si>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</si>
  <si>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</si>
  <si>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</si>
  <si>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</si>
  <si>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</si>
  <si>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</si>
  <si>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</si>
  <si>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</si>
  <si>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</si>
  <si>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</si>
  <si>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</si>
  <si>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</si>
  <si>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</si>
  <si>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</si>
  <si>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</si>
  <si>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</si>
  <si>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</si>
  <si>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</si>
  <si>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</si>
  <si>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</si>
  <si>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</si>
  <si>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</si>
  <si>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</si>
  <si>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</si>
  <si>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</si>
  <si>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</si>
  <si>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</si>
  <si>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</si>
  <si>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</si>
  <si>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</si>
  <si>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</si>
  <si>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</si>
  <si>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</si>
  <si>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</si>
  <si>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</si>
  <si>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</si>
  <si>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</si>
  <si>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</si>
  <si>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</si>
  <si>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</si>
  <si>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</si>
  <si>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</si>
  <si>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</si>
  <si>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</si>
  <si>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</si>
  <si>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</si>
  <si>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</si>
  <si>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</si>
  <si>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</si>
  <si>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</si>
  <si>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</si>
  <si>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</si>
  <si>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</si>
  <si>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</si>
  <si>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</si>
  <si>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</si>
  <si>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</si>
  <si>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</si>
  <si>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</si>
  <si>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</si>
  <si>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</si>
  <si>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</si>
  <si>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</si>
  <si>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</si>
  <si>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</si>
  <si>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</si>
  <si>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</si>
  <si>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</si>
  <si>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</si>
  <si>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</si>
  <si>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</si>
  <si>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</si>
  <si>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</si>
  <si>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</si>
  <si>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</si>
  <si>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</si>
  <si>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</si>
  <si>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</si>
  <si>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</si>
  <si>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</si>
  <si>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</si>
  <si>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</si>
  <si>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</si>
  <si>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</si>
  <si>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</si>
  <si>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</si>
  <si>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</si>
  <si>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</si>
  <si>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</si>
  <si>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</si>
  <si>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</si>
  <si>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</si>
  <si>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</si>
  <si>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</si>
  <si>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</si>
  <si>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</si>
  <si>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</si>
  <si>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</si>
  <si>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</si>
  <si>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</si>
  <si>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</si>
  <si>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</si>
  <si>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</si>
  <si>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</si>
  <si>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</si>
  <si>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</si>
  <si>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</si>
  <si>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</si>
  <si>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</si>
  <si>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</si>
  <si>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</si>
  <si>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</si>
  <si>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</si>
  <si>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</si>
  <si>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</si>
  <si>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</si>
  <si>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</si>
  <si>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</si>
  <si>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</si>
  <si>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</si>
  <si>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</si>
  <si>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</si>
  <si>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</si>
  <si>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</si>
  <si>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</si>
  <si>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</si>
  <si>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</si>
  <si>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</si>
  <si>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</si>
  <si>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</si>
  <si>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</si>
  <si>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</si>
  <si>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</si>
  <si>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</si>
  <si>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</si>
  <si>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</si>
  <si>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</si>
  <si>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</si>
  <si>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</si>
  <si>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</si>
  <si>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</si>
  <si>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</si>
  <si>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</si>
  <si>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</si>
  <si>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</si>
  <si>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</si>
  <si>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</si>
  <si>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</si>
  <si>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</si>
  <si>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</si>
  <si>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</si>
  <si>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</si>
  <si>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</si>
  <si>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</si>
  <si>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</si>
  <si>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</si>
  <si>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</si>
  <si>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</si>
  <si>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</si>
  <si>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</si>
  <si>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</si>
  <si>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</si>
  <si>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</si>
  <si>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</si>
  <si>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</si>
  <si>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</si>
  <si>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</si>
  <si>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</si>
  <si>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</si>
  <si>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</si>
  <si>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</si>
  <si>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</si>
  <si>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</si>
  <si>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</si>
  <si>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</si>
  <si>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</si>
  <si>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</si>
  <si>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</si>
  <si>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</si>
  <si>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</si>
  <si>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</si>
  <si>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</si>
  <si>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</si>
  <si>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</si>
  <si>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</si>
  <si>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</si>
  <si>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</si>
  <si>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</si>
  <si>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</si>
  <si>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</si>
  <si>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</si>
  <si>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</si>
  <si>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</si>
  <si>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</si>
  <si>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</si>
  <si>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</si>
  <si>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</si>
  <si>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</si>
  <si>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</si>
  <si>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</si>
  <si>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</si>
  <si>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</si>
  <si>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</si>
  <si>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</si>
  <si>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</si>
  <si>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</si>
  <si>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</si>
  <si>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</si>
  <si>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</si>
  <si>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</si>
  <si>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</si>
  <si>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</si>
  <si>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</si>
  <si>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</si>
  <si>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</si>
  <si>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</si>
  <si>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</si>
  <si>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</si>
  <si>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</si>
  <si>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</si>
  <si>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</si>
  <si>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</si>
  <si>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</si>
  <si>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</si>
  <si>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</si>
  <si>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</si>
  <si>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</si>
  <si>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</si>
  <si>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</si>
  <si>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</si>
  <si>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</si>
  <si>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</si>
  <si>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</si>
  <si>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</si>
  <si>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</si>
  <si>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</si>
  <si>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</si>
  <si>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</si>
  <si>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</si>
  <si>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</si>
  <si>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</si>
  <si>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</si>
  <si>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</si>
  <si>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</si>
  <si>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</si>
  <si>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</si>
  <si>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</si>
  <si>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</si>
  <si>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</si>
  <si>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</si>
  <si>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</si>
  <si>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</si>
  <si>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</si>
  <si>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</si>
  <si>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</si>
  <si>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</si>
  <si>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</si>
  <si>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</si>
  <si>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</si>
  <si>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</si>
  <si>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</si>
  <si>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</si>
  <si>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</si>
  <si>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</si>
  <si>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</si>
  <si>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</si>
  <si>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</si>
  <si>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</si>
  <si>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</si>
  <si>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</si>
  <si>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</si>
  <si>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</si>
  <si>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</si>
  <si>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</si>
  <si>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</si>
  <si>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</si>
  <si>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</si>
  <si>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</si>
  <si>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</si>
  <si>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</si>
  <si>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</si>
  <si>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</si>
  <si>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</si>
  <si>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</si>
  <si>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</si>
  <si>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</si>
  <si>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</si>
  <si>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</si>
  <si>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</si>
  <si>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</si>
  <si>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</si>
  <si>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</si>
  <si>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</si>
  <si>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</si>
  <si>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</si>
  <si>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</si>
  <si>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</si>
  <si>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</si>
  <si>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</si>
  <si>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</si>
  <si>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</si>
  <si>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</si>
  <si>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</si>
  <si>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</si>
  <si>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</si>
  <si>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</si>
  <si>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</si>
  <si>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</si>
  <si>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</si>
  <si>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</si>
  <si>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</si>
  <si>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</si>
  <si>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</si>
  <si>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</si>
  <si>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</si>
  <si>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</si>
  <si>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</si>
  <si>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</si>
  <si>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</si>
  <si>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</si>
  <si>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</si>
  <si>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</si>
  <si>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</si>
  <si>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</si>
  <si>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</si>
  <si>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</si>
  <si>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</si>
  <si>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</si>
  <si>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</si>
  <si>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</si>
  <si>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</si>
  <si>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</si>
  <si>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</si>
  <si>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</si>
  <si>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</si>
  <si>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</si>
  <si>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</si>
  <si>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</si>
  <si>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</si>
  <si>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</si>
  <si>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</si>
  <si>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</si>
  <si>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</si>
  <si>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</si>
  <si>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</si>
  <si>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</si>
  <si>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</si>
  <si>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</si>
  <si>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</si>
  <si>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</si>
  <si>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</si>
  <si>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</si>
  <si>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</si>
  <si>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</si>
  <si>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</si>
  <si>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</si>
  <si>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</si>
  <si>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</si>
  <si>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</si>
  <si>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</si>
  <si>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</si>
  <si>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</si>
  <si>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</si>
  <si>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</si>
  <si>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</si>
  <si>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</si>
  <si>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</si>
  <si>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</si>
  <si>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</si>
  <si>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</si>
  <si>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</si>
  <si>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</si>
  <si>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</si>
  <si>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</si>
  <si>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</si>
  <si>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</si>
  <si>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</si>
  <si>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</si>
  <si>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</si>
  <si>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</si>
  <si>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</si>
  <si>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</si>
  <si>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</si>
  <si>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</si>
  <si>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</si>
  <si>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</si>
  <si>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</si>
  <si>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</si>
  <si>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</si>
  <si>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</si>
  <si>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</si>
  <si>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</si>
  <si>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</si>
  <si>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</si>
  <si>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</si>
  <si>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</si>
  <si>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</si>
  <si>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</si>
  <si>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</si>
  <si>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</si>
  <si>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</si>
  <si>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</si>
  <si>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</si>
  <si>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</si>
  <si>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</si>
  <si>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</si>
  <si>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</si>
  <si>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</si>
  <si>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</si>
  <si>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</si>
  <si>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</si>
  <si>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</si>
  <si>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</si>
  <si>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</si>
  <si>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</si>
  <si>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</si>
  <si>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</si>
  <si>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</si>
  <si>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</si>
  <si>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</si>
  <si>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</si>
  <si>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</si>
  <si>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</si>
  <si>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</si>
  <si>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</si>
  <si>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</si>
  <si>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</si>
  <si>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</si>
  <si>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</si>
  <si>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</si>
  <si>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</si>
  <si>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</si>
  <si>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</si>
  <si>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</si>
  <si>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</si>
  <si>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</si>
  <si>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</si>
  <si>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</si>
  <si>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</si>
  <si>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</si>
  <si>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</si>
  <si>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</si>
  <si>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</si>
  <si>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</si>
  <si>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</si>
  <si>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</si>
  <si>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</si>
  <si>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</si>
  <si>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</si>
  <si>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</si>
  <si>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</si>
  <si>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</si>
  <si>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</si>
  <si>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</si>
  <si>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</si>
  <si>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</si>
  <si>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</si>
  <si>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</si>
  <si>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</si>
  <si>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</si>
  <si>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</si>
  <si>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</si>
  <si>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</si>
  <si>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</si>
  <si>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</si>
  <si>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</si>
  <si>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</si>
  <si>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</si>
  <si>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</si>
  <si>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</si>
  <si>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</si>
  <si>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</si>
  <si>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</si>
  <si>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</si>
  <si>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</si>
  <si>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</si>
  <si>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</si>
  <si>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</si>
  <si>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</si>
  <si>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</si>
  <si>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</si>
  <si>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</si>
  <si>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</si>
  <si>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</si>
  <si>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</si>
  <si>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</si>
  <si>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</si>
  <si>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</si>
  <si>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</si>
  <si>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</si>
  <si>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</si>
  <si>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</si>
  <si>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</si>
  <si>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</si>
  <si>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</si>
  <si>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</si>
  <si>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</si>
  <si>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</si>
  <si>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</si>
  <si>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</si>
  <si>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</si>
  <si>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</si>
  <si>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</si>
  <si>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</si>
  <si>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</si>
  <si>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</si>
  <si>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</si>
  <si>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</si>
  <si>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</si>
  <si>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</si>
  <si>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</si>
  <si>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</si>
  <si>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</si>
  <si>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</si>
  <si>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</si>
  <si>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</si>
  <si>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</si>
  <si>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</si>
  <si>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</si>
  <si>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</si>
  <si>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</si>
  <si>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</si>
  <si>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</si>
  <si>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</si>
  <si>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</si>
  <si>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</si>
  <si>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</si>
  <si>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</si>
  <si>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</si>
  <si>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</si>
  <si>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</si>
  <si>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</si>
  <si>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</si>
  <si>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</si>
  <si>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</si>
  <si>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</si>
  <si>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</si>
  <si>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</si>
  <si>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</si>
  <si>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</si>
  <si>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</si>
  <si>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</si>
  <si>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</si>
  <si>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</si>
  <si>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</si>
  <si>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</si>
  <si>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</si>
  <si>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</si>
  <si>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</si>
  <si>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</si>
  <si>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</si>
  <si>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</si>
  <si>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</si>
  <si>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</si>
  <si>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</si>
  <si>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</si>
  <si>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</si>
  <si>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</si>
  <si>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</si>
  <si>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</si>
  <si>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</si>
  <si>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</si>
  <si>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</si>
  <si>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</si>
  <si>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</si>
  <si>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</si>
  <si>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</si>
  <si>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</si>
  <si>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</si>
  <si>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</si>
  <si>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</si>
  <si>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</si>
  <si>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</si>
  <si>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</si>
  <si>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</si>
  <si>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</si>
  <si>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</si>
  <si>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</si>
  <si>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</si>
  <si>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</si>
  <si>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</si>
  <si>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</si>
  <si>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</si>
  <si>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</si>
  <si>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</si>
  <si>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</si>
  <si>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</si>
  <si>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</si>
  <si>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</si>
  <si>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</si>
  <si>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</si>
  <si>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</si>
  <si>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</si>
  <si>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</si>
  <si>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</si>
  <si>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</si>
  <si>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</si>
  <si>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</si>
  <si>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</si>
  <si>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</si>
  <si>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</si>
  <si>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</si>
  <si>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</si>
  <si>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</si>
  <si>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</si>
  <si>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</si>
  <si>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</si>
  <si>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</si>
  <si>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</si>
  <si>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</si>
  <si>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</si>
  <si>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</si>
  <si>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</si>
  <si>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</si>
  <si>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</si>
  <si>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</si>
  <si>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</si>
  <si>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</si>
  <si>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</si>
  <si>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</si>
  <si>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</si>
  <si>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</si>
  <si>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</si>
  <si>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</si>
  <si>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</si>
  <si>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</si>
  <si>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</si>
  <si>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</si>
  <si>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</si>
  <si>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</si>
  <si>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</si>
  <si>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</si>
  <si>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</si>
  <si>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</si>
  <si>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</si>
  <si>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</si>
  <si>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</si>
  <si>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</si>
  <si>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</si>
  <si>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</si>
  <si>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</si>
  <si>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</si>
  <si>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</si>
  <si>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</si>
  <si>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</si>
  <si>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</si>
  <si>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</si>
  <si>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</si>
  <si>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</si>
  <si>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</si>
  <si>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</si>
  <si>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</si>
  <si>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</si>
  <si>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</si>
  <si>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</si>
  <si>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</si>
  <si>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</si>
  <si>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</si>
  <si>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</si>
  <si>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</si>
  <si>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</si>
  <si>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</si>
  <si>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</si>
  <si>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</si>
  <si>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</si>
  <si>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</si>
  <si>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</si>
  <si>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</si>
  <si>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</si>
  <si>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</si>
  <si>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</si>
  <si>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</si>
  <si>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</si>
  <si>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</si>
  <si>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</si>
  <si>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</si>
  <si>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</si>
  <si>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</si>
  <si>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</si>
  <si>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</si>
  <si>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</si>
  <si>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</si>
  <si>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</si>
  <si>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</si>
  <si>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</si>
  <si>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</si>
  <si>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</si>
  <si>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</si>
  <si>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</si>
  <si>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</si>
  <si>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</si>
  <si>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</si>
  <si>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</si>
  <si>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</si>
  <si>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</si>
  <si>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</si>
  <si>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</si>
  <si>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</si>
  <si>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</si>
  <si>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</si>
  <si>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</si>
  <si>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</si>
  <si>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</si>
  <si>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</si>
  <si>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</si>
  <si>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</si>
  <si>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</si>
  <si>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</si>
  <si>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</si>
  <si>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</si>
  <si>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</si>
  <si>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</si>
  <si>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</si>
  <si>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</si>
  <si>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</si>
  <si>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</si>
  <si>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</si>
  <si>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</si>
  <si>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</si>
  <si>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</si>
  <si>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</si>
  <si>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</si>
  <si>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</si>
  <si>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</si>
  <si>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</si>
  <si>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</si>
  <si>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</si>
  <si>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</si>
  <si>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</si>
  <si>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</si>
  <si>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</si>
  <si>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</si>
  <si>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</si>
  <si>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</si>
  <si>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</si>
  <si>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</si>
  <si>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</si>
  <si>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</si>
  <si>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</si>
  <si>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</si>
  <si>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</si>
  <si>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</si>
  <si>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</si>
  <si>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</si>
  <si>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</si>
  <si>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</si>
  <si>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</si>
  <si>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</si>
  <si>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</si>
  <si>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</si>
  <si>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</si>
  <si>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</si>
  <si>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</si>
  <si>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</si>
  <si>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</si>
  <si>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</si>
  <si>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</si>
  <si>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</si>
  <si>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</si>
  <si>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</si>
  <si>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</si>
  <si>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</si>
  <si>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</si>
  <si>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</si>
  <si>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</si>
  <si>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</si>
  <si>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</si>
  <si>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</si>
  <si>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</si>
  <si>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</si>
  <si>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</si>
  <si>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</si>
  <si>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</si>
  <si>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</si>
  <si>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</si>
  <si>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</si>
  <si>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</si>
  <si>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</si>
  <si>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</si>
  <si>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</si>
  <si>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</si>
  <si>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</si>
  <si>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</si>
  <si>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</si>
  <si>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</si>
  <si>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</si>
  <si>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</si>
  <si>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</si>
  <si>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</si>
  <si>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</si>
  <si>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</si>
  <si>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</si>
  <si>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</si>
  <si>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</si>
  <si>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</si>
  <si>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</si>
  <si>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</si>
  <si>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</si>
  <si>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</si>
  <si>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</si>
  <si>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</si>
  <si>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</si>
  <si>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</si>
  <si>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</si>
  <si>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</si>
  <si>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</si>
  <si>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</si>
  <si>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</si>
  <si>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</si>
  <si>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</si>
  <si>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</si>
  <si>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</si>
  <si>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</si>
  <si>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</si>
  <si>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</si>
  <si>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</si>
  <si>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</si>
  <si>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</si>
  <si>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</si>
  <si>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</si>
  <si>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</si>
  <si>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</si>
  <si>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</si>
  <si>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</si>
  <si>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</si>
  <si>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</si>
  <si>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</si>
  <si>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</si>
  <si>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</si>
  <si>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</si>
  <si>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</si>
  <si>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</si>
  <si>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</si>
  <si>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</si>
  <si>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</si>
  <si>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</si>
  <si>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</si>
  <si>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</si>
  <si>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</si>
  <si>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</si>
  <si>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</si>
  <si>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</si>
  <si>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</si>
  <si>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</si>
  <si>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</si>
  <si>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</si>
  <si>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</si>
  <si>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</si>
  <si>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</si>
  <si>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</si>
  <si>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</si>
  <si>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</si>
  <si>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</si>
  <si>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</si>
  <si>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</si>
  <si>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</si>
  <si>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</si>
  <si>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</si>
  <si>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</si>
  <si>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</si>
  <si>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</si>
  <si>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</si>
  <si>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</si>
  <si>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</si>
  <si>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</si>
  <si>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</si>
  <si>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</si>
  <si>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</si>
  <si>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</si>
  <si>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</si>
  <si>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</si>
  <si>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</si>
  <si>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</si>
  <si>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</si>
  <si>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</si>
  <si>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</si>
  <si>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</si>
  <si>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</si>
  <si>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</si>
  <si>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</si>
  <si>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</si>
  <si>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</si>
  <si>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</si>
  <si>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</si>
  <si>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</si>
  <si>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</si>
  <si>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</si>
  <si>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</si>
  <si>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</si>
  <si>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</si>
  <si>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</si>
  <si>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</si>
  <si>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</si>
  <si>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</si>
  <si>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</si>
  <si>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</si>
  <si>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</si>
  <si>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</si>
  <si>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</si>
  <si>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</si>
  <si>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</si>
  <si>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</si>
  <si>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</si>
  <si>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</si>
  <si>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</si>
  <si>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</si>
  <si>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</si>
  <si>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</si>
  <si>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</si>
  <si>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</si>
  <si>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</si>
  <si>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</si>
  <si>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</si>
  <si>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</si>
  <si>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</si>
  <si>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</si>
  <si>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</si>
  <si>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</si>
  <si>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</si>
  <si>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</si>
  <si>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</si>
  <si>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</si>
  <si>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</si>
  <si>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</si>
  <si>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</si>
  <si>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</si>
  <si>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</si>
  <si>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</si>
  <si>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</si>
  <si>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</si>
  <si>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</si>
  <si>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</si>
  <si>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</si>
  <si>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</si>
  <si>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</si>
  <si>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</si>
  <si>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</si>
  <si>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</si>
  <si>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</si>
  <si>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</si>
  <si>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</si>
  <si>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</si>
  <si>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</si>
  <si>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</si>
  <si>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</si>
  <si>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</si>
  <si>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</si>
  <si>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</si>
  <si>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</si>
  <si>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</si>
  <si>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</si>
  <si>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</si>
  <si>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</si>
  <si>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</si>
  <si>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</si>
  <si>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</si>
  <si>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</si>
  <si>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</si>
  <si>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</si>
  <si>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</si>
  <si>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</si>
  <si>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</si>
  <si>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</si>
  <si>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</si>
  <si>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</si>
  <si>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</si>
  <si>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</si>
  <si>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</si>
  <si>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</si>
  <si>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</si>
  <si>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</si>
  <si>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</si>
  <si>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</si>
  <si>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</si>
  <si>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</si>
  <si>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</si>
  <si>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</si>
  <si>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</si>
  <si>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</si>
  <si>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</si>
  <si>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</si>
  <si>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</si>
  <si>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</si>
  <si>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</si>
  <si>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</si>
  <si>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</si>
  <si>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</si>
  <si>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</si>
  <si>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</si>
  <si>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</si>
  <si>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</si>
  <si>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</si>
  <si>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</si>
  <si>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</si>
  <si>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</si>
  <si>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</si>
  <si>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</si>
  <si>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</si>
  <si>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</si>
  <si>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</si>
  <si>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</si>
  <si>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</si>
  <si>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</si>
  <si>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</si>
  <si>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</si>
  <si>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</si>
  <si>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</si>
  <si>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</si>
  <si>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</si>
  <si>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</si>
  <si>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</si>
  <si>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</si>
  <si>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</si>
  <si>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</si>
  <si>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</si>
  <si>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</si>
  <si>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</si>
  <si>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</si>
  <si>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</si>
  <si>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</si>
  <si>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</si>
  <si>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</si>
  <si>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</si>
  <si>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</si>
  <si>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</si>
  <si>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</si>
  <si>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</si>
  <si>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</si>
  <si>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</si>
  <si>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</si>
  <si>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</si>
  <si>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</si>
  <si>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</si>
  <si>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</si>
  <si>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</si>
  <si>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</si>
  <si>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</si>
  <si>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</si>
  <si>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</si>
  <si>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</si>
  <si>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</si>
  <si>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</si>
  <si>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</si>
  <si>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</si>
  <si>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</si>
  <si>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</si>
  <si>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</si>
  <si>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</si>
  <si>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</si>
  <si>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</si>
  <si>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</si>
  <si>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</si>
  <si>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</si>
  <si>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</si>
  <si>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</si>
  <si>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</si>
  <si>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</si>
  <si>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</si>
  <si>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</si>
  <si>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</si>
  <si>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</si>
  <si>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</si>
  <si>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</si>
  <si>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</si>
  <si>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</si>
  <si>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</si>
  <si>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</si>
  <si>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</si>
  <si>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</si>
  <si>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</si>
  <si>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</si>
  <si>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</si>
  <si>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</si>
  <si>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</si>
  <si>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</si>
  <si>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</si>
  <si>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</si>
  <si>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</si>
  <si>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</si>
  <si>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</si>
  <si>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</si>
  <si>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</si>
  <si>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</si>
  <si>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</si>
  <si>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</si>
  <si>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</si>
  <si>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</si>
  <si>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</si>
  <si>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</si>
  <si>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</si>
  <si>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</si>
  <si>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</si>
  <si>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</si>
  <si>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</si>
  <si>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</si>
  <si>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</si>
  <si>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</si>
  <si>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</si>
  <si>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</si>
  <si>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</si>
  <si>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</si>
  <si>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</si>
  <si>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</si>
  <si>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</si>
  <si>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</si>
  <si>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</si>
  <si>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</si>
  <si>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</si>
  <si>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</si>
  <si>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</si>
  <si>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</si>
  <si>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</si>
  <si>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</si>
  <si>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</si>
  <si>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</si>
  <si>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</si>
  <si>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</si>
  <si>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</si>
  <si>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</si>
  <si>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</si>
  <si>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</si>
  <si>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</si>
  <si>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</si>
  <si>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</si>
  <si>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</si>
  <si>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</si>
  <si>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</si>
  <si>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</si>
  <si>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</si>
  <si>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</si>
  <si>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</si>
  <si>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</si>
  <si>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</si>
  <si>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</si>
  <si>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</si>
  <si>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</si>
  <si>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</si>
  <si>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</si>
  <si>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</si>
  <si>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</si>
  <si>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</si>
  <si>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</si>
  <si>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</si>
  <si>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</si>
  <si>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</si>
  <si>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</si>
  <si>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</si>
  <si>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</si>
  <si>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</si>
  <si>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</si>
  <si>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</si>
  <si>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</si>
  <si>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</si>
  <si>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</si>
  <si>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</si>
  <si>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</si>
  <si>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</si>
  <si>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</si>
  <si>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</si>
  <si>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</si>
  <si>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</si>
  <si>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</si>
  <si>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</si>
  <si>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</si>
  <si>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</si>
  <si>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</si>
  <si>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</si>
  <si>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</si>
  <si>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</si>
  <si>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</si>
  <si>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</si>
  <si>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</si>
  <si>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</si>
  <si>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</si>
  <si>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</si>
  <si>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</si>
  <si>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</si>
  <si>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</si>
  <si>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</si>
  <si>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</si>
  <si>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</si>
  <si>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</si>
  <si>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</si>
  <si>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</si>
  <si>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</si>
  <si>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</si>
  <si>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</si>
  <si>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</si>
  <si>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</si>
  <si>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</si>
  <si>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</si>
  <si>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</si>
  <si>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</si>
  <si>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</si>
  <si>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</si>
  <si>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</si>
  <si>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</si>
  <si>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</si>
  <si>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</si>
  <si>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</si>
  <si>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</si>
  <si>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</si>
  <si>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</si>
  <si>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</si>
  <si>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</si>
  <si>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</si>
  <si>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</si>
  <si>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</si>
  <si>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</si>
  <si>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</si>
  <si>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</si>
  <si>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</si>
  <si>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</si>
  <si>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</si>
  <si>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</si>
  <si>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</si>
  <si>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</si>
  <si>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</si>
  <si>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</si>
  <si>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</si>
  <si>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</si>
  <si>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</si>
  <si>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</si>
  <si>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</si>
  <si>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</si>
  <si>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</si>
  <si>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</si>
  <si>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</si>
  <si>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</si>
  <si>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</si>
  <si>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</si>
  <si>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</si>
  <si>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</si>
  <si>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</si>
  <si>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</si>
  <si>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</si>
  <si>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</si>
  <si>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</si>
  <si>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</si>
  <si>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</si>
  <si>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</si>
  <si>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</si>
  <si>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</si>
  <si>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</si>
  <si>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</si>
  <si>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</si>
  <si>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</si>
  <si>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</si>
  <si>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</si>
  <si>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</si>
  <si>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</si>
  <si>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</si>
  <si>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</si>
  <si>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</si>
  <si>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</si>
  <si>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</si>
  <si>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</si>
  <si>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</si>
  <si>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</si>
  <si>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</si>
  <si>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</si>
  <si>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</si>
  <si>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</si>
  <si>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</si>
  <si>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</si>
  <si>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</si>
  <si>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</si>
  <si>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</si>
  <si>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</si>
  <si>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</si>
  <si>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</si>
  <si>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</si>
  <si>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</si>
  <si>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</si>
  <si>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</si>
  <si>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</si>
  <si>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</si>
  <si>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</si>
  <si>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</si>
  <si>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</si>
  <si>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</si>
  <si>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</si>
  <si>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</si>
  <si>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</si>
  <si>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</si>
  <si>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</si>
  <si>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</si>
  <si>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</si>
  <si>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</si>
  <si>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</si>
  <si>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</si>
  <si>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</si>
  <si>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</si>
  <si>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</si>
  <si>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</si>
  <si>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</si>
  <si>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</si>
  <si>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</si>
  <si>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</si>
  <si>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</si>
  <si>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</si>
  <si>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</si>
  <si>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</si>
  <si>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</si>
  <si>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</si>
  <si>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</si>
  <si>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</si>
  <si>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</si>
  <si>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</si>
  <si>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</si>
  <si>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</si>
  <si>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</si>
  <si>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</si>
  <si>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</si>
  <si>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</si>
  <si>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</si>
  <si>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</si>
  <si>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</si>
  <si>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</si>
  <si>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</si>
  <si>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</si>
  <si>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</si>
  <si>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</si>
  <si>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</si>
  <si>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</si>
  <si>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</si>
  <si>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</si>
  <si>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</si>
  <si>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</si>
  <si>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</si>
  <si>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</si>
  <si>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</si>
  <si>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</si>
  <si>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</si>
  <si>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</si>
  <si>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</si>
  <si>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</si>
  <si>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</si>
  <si>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</si>
  <si>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</si>
  <si>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</si>
  <si>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</si>
  <si>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</si>
  <si>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</si>
  <si>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</si>
  <si>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</si>
  <si>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</si>
  <si>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</si>
  <si>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</si>
  <si>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</si>
  <si>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</si>
  <si>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</si>
  <si>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</si>
  <si>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</si>
  <si>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</si>
  <si>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</si>
  <si>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</si>
  <si>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</si>
  <si>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</si>
  <si>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</si>
  <si>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</si>
  <si>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</si>
  <si>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</si>
  <si>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</si>
  <si>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</si>
  <si>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</si>
  <si>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</si>
  <si>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</si>
  <si>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</si>
  <si>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</si>
  <si>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</si>
  <si>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</si>
  <si>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</si>
  <si>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</si>
  <si>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</si>
  <si>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</si>
  <si>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</si>
  <si>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</si>
  <si>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</si>
  <si>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</si>
  <si>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</si>
  <si>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</si>
  <si>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</si>
  <si>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</si>
  <si>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</si>
  <si>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</si>
  <si>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</si>
  <si>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</si>
  <si>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</si>
  <si>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</si>
  <si>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</si>
  <si>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</si>
  <si>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</si>
  <si>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</si>
  <si>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</si>
  <si>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</si>
  <si>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</si>
  <si>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</si>
  <si>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</si>
  <si>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</si>
  <si>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</si>
  <si>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</si>
  <si>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</si>
  <si>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</si>
  <si>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</si>
  <si>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</si>
  <si>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</si>
  <si>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</si>
  <si>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</si>
  <si>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</si>
  <si>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</si>
  <si>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</si>
  <si>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</si>
  <si>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</si>
  <si>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</si>
  <si>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</si>
  <si>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</si>
  <si>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</si>
  <si>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</si>
  <si>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</si>
  <si>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</si>
  <si>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</si>
  <si>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</si>
  <si>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</si>
  <si>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</si>
  <si>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</si>
  <si>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</si>
  <si>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</si>
  <si>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</si>
  <si>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</si>
  <si>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</si>
  <si>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</si>
  <si>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</si>
  <si>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</si>
  <si>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</si>
  <si>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</si>
  <si>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</si>
  <si>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</si>
  <si>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</si>
  <si>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</si>
  <si>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</si>
  <si>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</si>
  <si>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</si>
  <si>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</si>
  <si>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</si>
  <si>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</si>
  <si>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</si>
  <si>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</si>
  <si>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</si>
  <si>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</si>
  <si>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</si>
  <si>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</si>
  <si>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</si>
  <si>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</si>
  <si>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</si>
  <si>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</si>
  <si>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</si>
  <si>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</si>
  <si>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</si>
  <si>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</si>
  <si>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</si>
  <si>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</si>
  <si>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</si>
  <si>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</si>
  <si>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</si>
  <si>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</si>
  <si>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</si>
  <si>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</si>
  <si>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</si>
  <si>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</si>
  <si>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</si>
  <si>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</si>
  <si>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</si>
  <si>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</si>
  <si>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</si>
  <si>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</si>
  <si>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</si>
  <si>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</si>
  <si>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</si>
  <si>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</si>
  <si>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</si>
  <si>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</si>
  <si>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</si>
  <si>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</si>
  <si>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</si>
  <si>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</si>
  <si>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</si>
  <si>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</si>
  <si>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</si>
  <si>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</si>
  <si>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</si>
  <si>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</si>
  <si>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</si>
  <si>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</si>
  <si>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</si>
  <si>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</si>
  <si>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</si>
  <si>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</si>
  <si>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</si>
  <si>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</si>
  <si>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</si>
  <si>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</si>
  <si>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</si>
  <si>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</si>
  <si>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</si>
  <si>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</si>
  <si>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</si>
  <si>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</si>
  <si>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</si>
  <si>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</si>
  <si>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</si>
  <si>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</si>
  <si>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</si>
  <si>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</si>
  <si>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</si>
  <si>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</si>
  <si>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</si>
  <si>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</si>
  <si>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</si>
  <si>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</si>
  <si>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</si>
  <si>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</si>
  <si>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</si>
  <si>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</si>
  <si>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</si>
  <si>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</si>
  <si>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</si>
  <si>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</si>
  <si>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</si>
  <si>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</si>
  <si>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</si>
  <si>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</si>
  <si>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</si>
  <si>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</si>
  <si>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</si>
  <si>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</si>
  <si>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</si>
  <si>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</si>
  <si>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</si>
  <si>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</si>
  <si>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</si>
  <si>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</si>
  <si>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</si>
  <si>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</si>
  <si>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</si>
  <si>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</si>
  <si>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</si>
  <si>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</si>
  <si>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</si>
  <si>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</si>
  <si>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</si>
  <si>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</si>
  <si>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</si>
  <si>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</si>
  <si>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</si>
  <si>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</si>
  <si>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</si>
  <si>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</si>
  <si>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</si>
  <si>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</si>
  <si>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</si>
  <si>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</si>
  <si>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</si>
  <si>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</si>
  <si>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</si>
  <si>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</si>
  <si>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</si>
  <si>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</si>
  <si>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</si>
  <si>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</si>
  <si>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</si>
  <si>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</si>
  <si>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</si>
  <si>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</si>
  <si>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</si>
  <si>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</si>
  <si>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</si>
  <si>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</si>
  <si>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</si>
  <si>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</si>
  <si>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</si>
  <si>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</si>
  <si>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</si>
  <si>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</si>
  <si>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</si>
  <si>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</si>
  <si>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</si>
  <si>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</si>
  <si>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</si>
  <si>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</si>
  <si>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</si>
  <si>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</si>
  <si>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</si>
  <si>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</si>
  <si>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</si>
  <si>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</si>
  <si>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</si>
  <si>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</si>
  <si>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</si>
  <si>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</si>
  <si>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</si>
  <si>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</si>
  <si>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</si>
  <si>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</si>
  <si>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</si>
  <si>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</si>
  <si>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</si>
  <si>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</si>
  <si>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</si>
  <si>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</si>
  <si>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</si>
  <si>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</si>
  <si>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</si>
  <si>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</si>
  <si>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</si>
  <si>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</si>
  <si>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</si>
  <si>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</si>
  <si>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</si>
  <si>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</si>
  <si>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</si>
  <si>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</si>
  <si>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</si>
  <si>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</si>
  <si>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</si>
  <si>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</si>
  <si>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</si>
  <si>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</si>
  <si>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</si>
  <si>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</si>
  <si>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</si>
  <si>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</si>
  <si>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</si>
  <si>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</si>
  <si>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</si>
  <si>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</si>
  <si>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</si>
  <si>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</si>
  <si>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</si>
  <si>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</si>
  <si>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</si>
  <si>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</si>
  <si>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</si>
  <si>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</si>
  <si>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</si>
  <si>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</si>
  <si>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</si>
  <si>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</si>
  <si>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</si>
  <si>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</si>
  <si>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</si>
  <si>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</si>
  <si>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</si>
  <si>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</si>
  <si>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</si>
  <si>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</si>
  <si>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</si>
  <si>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</si>
  <si>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</si>
  <si>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</si>
  <si>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</si>
  <si>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</si>
  <si>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</si>
  <si>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</si>
  <si>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</si>
  <si>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</si>
  <si>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</si>
  <si>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</si>
  <si>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</si>
  <si>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</si>
  <si>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</si>
  <si>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</si>
  <si>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</si>
  <si>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</si>
  <si>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</si>
  <si>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</si>
  <si>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</si>
  <si>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</si>
  <si>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</si>
  <si>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</si>
  <si>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</si>
  <si>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</si>
  <si>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</si>
  <si>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</si>
  <si>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</si>
  <si>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</si>
  <si>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</si>
  <si>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</si>
  <si>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</si>
  <si>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</si>
  <si>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</si>
  <si>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</si>
  <si>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</si>
  <si>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</si>
  <si>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</si>
  <si>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</si>
  <si>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</si>
  <si>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</si>
  <si>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</si>
  <si>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</si>
  <si>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</si>
  <si>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</si>
  <si>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</si>
  <si>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</si>
  <si>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</si>
  <si>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</si>
  <si>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</si>
  <si>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</si>
  <si>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</si>
  <si>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</si>
  <si>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</si>
  <si>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</si>
  <si>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</si>
  <si>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</si>
  <si>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</si>
  <si>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</si>
  <si>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</si>
  <si>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</si>
  <si>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</si>
  <si>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</si>
  <si>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</si>
  <si>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</si>
  <si>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</si>
  <si>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</si>
  <si>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</si>
  <si>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</si>
  <si>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</si>
  <si>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</si>
  <si>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</si>
  <si>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</si>
  <si>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</si>
  <si>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</si>
  <si>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</si>
  <si>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</si>
  <si>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</si>
  <si>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</si>
  <si>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</si>
  <si>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</si>
  <si>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</si>
  <si>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</si>
  <si>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</si>
  <si>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</si>
  <si>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</si>
  <si>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</si>
  <si>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</si>
  <si>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</si>
  <si>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</si>
  <si>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</si>
  <si>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</si>
  <si>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</si>
  <si>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</si>
  <si>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</si>
  <si>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</si>
  <si>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</si>
  <si>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</si>
  <si>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</si>
  <si>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</si>
  <si>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</si>
  <si>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</si>
  <si>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</si>
  <si>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</si>
  <si>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</si>
  <si>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</si>
  <si>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</si>
  <si>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</si>
  <si>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</si>
  <si>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</si>
  <si>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</si>
  <si>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</si>
  <si>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</si>
  <si>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</si>
  <si>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</si>
  <si>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</si>
  <si>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</si>
  <si>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</si>
  <si>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</si>
  <si>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</si>
  <si>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</si>
  <si>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</si>
  <si>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</si>
  <si>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</si>
  <si>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</si>
  <si>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</si>
  <si>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</si>
  <si>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</si>
  <si>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</si>
  <si>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</si>
  <si>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</si>
  <si>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</si>
  <si>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</si>
  <si>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</si>
  <si>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</si>
  <si>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</si>
  <si>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</si>
  <si>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</si>
  <si>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</si>
  <si>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</si>
  <si>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</si>
  <si>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</si>
  <si>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</si>
  <si>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</si>
  <si>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</si>
  <si>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</si>
  <si>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</si>
  <si>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</si>
  <si>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</si>
  <si>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</si>
  <si>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</si>
  <si>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</si>
  <si>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</si>
  <si>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</si>
  <si>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</si>
  <si>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</si>
  <si>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</si>
  <si>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</si>
  <si>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</si>
  <si>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</si>
  <si>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</si>
  <si>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</si>
  <si>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</si>
  <si>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</si>
  <si>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</si>
  <si>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</si>
  <si>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</si>
  <si>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</si>
  <si>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</si>
  <si>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</si>
  <si>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</si>
  <si>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</si>
  <si>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</si>
  <si>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</si>
  <si>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</si>
  <si>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</si>
  <si>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</si>
  <si>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</si>
  <si>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</si>
  <si>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</si>
  <si>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</si>
  <si>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</si>
  <si>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</si>
  <si>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</si>
  <si>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</si>
  <si>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</si>
  <si>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</si>
  <si>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</si>
  <si>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</si>
  <si>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</si>
  <si>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</si>
  <si>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</si>
  <si>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</si>
  <si>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</si>
  <si>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</si>
  <si>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</si>
  <si>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</si>
  <si>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</si>
  <si>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</si>
  <si>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</si>
  <si>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</si>
  <si>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</si>
  <si>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</si>
  <si>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</si>
  <si>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</si>
  <si>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</si>
  <si>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</si>
  <si>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</si>
  <si>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</si>
  <si>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</si>
  <si>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</si>
  <si>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</si>
  <si>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</si>
  <si>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</si>
  <si>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</si>
  <si>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</si>
  <si>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</si>
  <si>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</si>
  <si>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</si>
  <si>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</si>
  <si>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</si>
  <si>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</si>
  <si>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</si>
  <si>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</si>
  <si>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</si>
  <si>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</si>
  <si>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</si>
  <si>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</si>
  <si>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</si>
  <si>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</si>
  <si>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</si>
  <si>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</si>
  <si>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</si>
  <si>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</si>
  <si>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</si>
  <si>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</si>
  <si>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</si>
  <si>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</si>
  <si>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</si>
  <si>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</si>
  <si>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</si>
  <si>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</si>
  <si>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</si>
  <si>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</si>
  <si>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</si>
  <si>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</si>
  <si>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</si>
  <si>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</si>
  <si>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</si>
  <si>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</si>
  <si>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</si>
  <si>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</si>
  <si>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</si>
  <si>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</si>
  <si>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</si>
  <si>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</si>
  <si>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</si>
  <si>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</si>
  <si>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</si>
  <si>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</si>
  <si>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</si>
  <si>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</si>
  <si>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</si>
  <si>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</si>
  <si>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</si>
  <si>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</si>
  <si>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</si>
  <si>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</si>
  <si>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</si>
  <si>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</si>
  <si>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</si>
  <si>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</si>
  <si>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</si>
  <si>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</si>
  <si>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</si>
  <si>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</si>
  <si>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</si>
  <si>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</si>
  <si>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</si>
  <si>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</si>
  <si>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</si>
  <si>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</si>
  <si>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</si>
  <si>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</si>
  <si>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</si>
  <si>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</si>
  <si>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</si>
  <si>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</si>
  <si>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</si>
  <si>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</si>
  <si>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</si>
  <si>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</si>
  <si>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</si>
  <si>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</si>
  <si>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</si>
  <si>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</si>
  <si>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</si>
  <si>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</si>
  <si>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</si>
  <si>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</si>
  <si>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</si>
  <si>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</si>
  <si>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</si>
  <si>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</si>
  <si>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</si>
  <si>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</si>
  <si>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</si>
  <si>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</si>
  <si>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</si>
  <si>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</si>
  <si>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</si>
  <si>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</si>
  <si>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</si>
  <si>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</si>
  <si>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</si>
  <si>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</si>
  <si>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</si>
  <si>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</si>
  <si>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</si>
  <si>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</si>
  <si>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</si>
  <si>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</si>
  <si>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</si>
  <si>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</si>
  <si>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</si>
  <si>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</si>
  <si>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</si>
  <si>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</si>
  <si>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</si>
  <si>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</si>
  <si>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</si>
  <si>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</si>
  <si>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</si>
  <si>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</si>
  <si>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</si>
  <si>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</si>
  <si>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</si>
  <si>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</si>
  <si>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</si>
  <si>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</si>
  <si>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</si>
  <si>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</si>
  <si>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</si>
  <si>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</si>
  <si>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</si>
  <si>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</si>
  <si>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</si>
  <si>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</si>
  <si>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</si>
  <si>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</si>
  <si>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</si>
  <si>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</si>
  <si>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</si>
  <si>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</si>
  <si>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</si>
  <si>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</si>
  <si>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</si>
  <si>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</si>
  <si>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</si>
  <si>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</si>
  <si>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</si>
  <si>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</si>
  <si>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</si>
  <si>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</si>
  <si>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</si>
  <si>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</si>
  <si>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</si>
  <si>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</si>
  <si>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</si>
  <si>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</si>
  <si>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</si>
  <si>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</si>
  <si>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</si>
  <si>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</si>
  <si>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</si>
  <si>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</si>
  <si>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</si>
  <si>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</si>
  <si>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</si>
  <si>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</si>
  <si>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</si>
  <si>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</si>
  <si>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</si>
  <si>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</si>
  <si>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</si>
  <si>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</si>
  <si>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</si>
  <si>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</si>
  <si>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</si>
  <si>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</si>
  <si>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</si>
  <si>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</si>
  <si>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</si>
  <si>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</si>
  <si>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</si>
  <si>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</si>
  <si>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</si>
  <si>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</si>
  <si>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</si>
  <si>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</si>
  <si>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</si>
  <si>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</si>
  <si>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</si>
  <si>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</si>
  <si>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</si>
  <si>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</si>
  <si>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</si>
  <si>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</si>
  <si>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</si>
  <si>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</si>
  <si>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</si>
  <si>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</si>
  <si>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</si>
  <si>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</si>
  <si>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</si>
  <si>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</si>
  <si>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</si>
  <si>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</si>
  <si>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</si>
  <si>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</si>
  <si>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</si>
  <si>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</si>
  <si>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</si>
  <si>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</si>
  <si>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</si>
  <si>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</si>
  <si>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</si>
  <si>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</si>
  <si>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</si>
  <si>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</si>
  <si>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</si>
  <si>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</si>
  <si>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</si>
  <si>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</si>
  <si>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</si>
  <si>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</si>
  <si>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</si>
  <si>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</si>
  <si>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</si>
  <si>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</si>
  <si>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</si>
  <si>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</si>
  <si>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</si>
  <si>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</si>
  <si>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</si>
  <si>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</si>
  <si>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</si>
  <si>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</si>
  <si>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</si>
  <si>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</si>
  <si>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</si>
  <si>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</si>
  <si>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</si>
  <si>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</si>
  <si>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</si>
  <si>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</si>
  <si>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</si>
  <si>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</si>
  <si>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</si>
  <si>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</si>
  <si>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</si>
  <si>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</si>
  <si>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</si>
  <si>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</si>
  <si>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</si>
  <si>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</si>
  <si>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</si>
  <si>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</si>
  <si>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</si>
  <si>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</si>
  <si>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</si>
  <si>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</si>
  <si>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</si>
  <si>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</si>
  <si>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</si>
  <si>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</si>
  <si>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</si>
  <si>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</si>
  <si>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</si>
  <si>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</si>
  <si>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</si>
  <si>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</si>
  <si>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</si>
  <si>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</si>
  <si>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</si>
  <si>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</si>
  <si>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</si>
  <si>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</si>
  <si>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</si>
  <si>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</si>
  <si>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</si>
  <si>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</si>
  <si>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</si>
  <si>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</si>
  <si>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</si>
  <si>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</si>
  <si>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</si>
  <si>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</si>
  <si>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</si>
  <si>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</si>
  <si>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</si>
  <si>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</si>
  <si>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</si>
  <si>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</si>
  <si>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</si>
  <si>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</si>
  <si>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</si>
  <si>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</si>
  <si>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</si>
  <si>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</si>
  <si>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</si>
  <si>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</si>
  <si>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</si>
  <si>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</si>
  <si>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</si>
  <si>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</si>
  <si>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</si>
  <si>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</si>
  <si>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</si>
  <si>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</si>
  <si>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</si>
  <si>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</si>
  <si>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</si>
  <si>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</si>
  <si>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</si>
  <si>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</si>
  <si>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</si>
  <si>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</si>
  <si>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</si>
  <si>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</si>
  <si>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</si>
  <si>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</si>
  <si>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</si>
  <si>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</si>
  <si>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</si>
  <si>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</si>
  <si>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</si>
  <si>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</si>
  <si>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</si>
  <si>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</si>
  <si>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</si>
  <si>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</si>
  <si>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</si>
  <si>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</si>
  <si>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</si>
  <si>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</si>
  <si>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</si>
  <si>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</si>
  <si>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</si>
  <si>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</si>
  <si>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</si>
  <si>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</si>
  <si>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</si>
  <si>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</si>
  <si>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</si>
  <si>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</si>
  <si>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</si>
  <si>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</si>
  <si>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</si>
  <si>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</si>
  <si>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</si>
  <si>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</si>
  <si>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</si>
  <si>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</si>
  <si>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</si>
  <si>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</si>
  <si>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</si>
  <si>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</si>
  <si>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</si>
  <si>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</si>
  <si>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</si>
  <si>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</si>
  <si>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</si>
  <si>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</si>
  <si>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</si>
  <si>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</si>
  <si>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</si>
  <si>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</si>
  <si>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</si>
  <si>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</si>
  <si>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</si>
  <si>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</si>
  <si>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</si>
  <si>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</si>
  <si>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</si>
  <si>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</si>
  <si>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</si>
  <si>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</si>
  <si>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</si>
  <si>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</si>
  <si>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</si>
  <si>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</si>
  <si>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</si>
  <si>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</si>
  <si>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</si>
  <si>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</si>
  <si>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</si>
  <si>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</si>
  <si>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</si>
  <si>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</si>
  <si>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</si>
  <si>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</si>
  <si>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</si>
  <si>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</si>
  <si>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</si>
  <si>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</si>
  <si>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</si>
  <si>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</si>
  <si>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</si>
  <si>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</si>
  <si>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</si>
  <si>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</si>
  <si>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</si>
  <si>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</si>
  <si>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</si>
  <si>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</si>
  <si>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</si>
  <si>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</si>
  <si>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</si>
  <si>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</si>
  <si>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</si>
  <si>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</si>
  <si>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</si>
  <si>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</si>
  <si>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</si>
  <si>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</si>
  <si>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</si>
  <si>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</si>
  <si>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</si>
  <si>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</si>
  <si>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</si>
  <si>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</si>
  <si>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</si>
  <si>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</si>
  <si>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</si>
  <si>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</si>
  <si>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</si>
  <si>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</si>
  <si>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</si>
  <si>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</si>
  <si>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</si>
  <si>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</si>
  <si>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</si>
  <si>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</si>
  <si>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</si>
  <si>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</si>
  <si>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</si>
  <si>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</si>
  <si>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</si>
  <si>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</si>
  <si>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</si>
  <si>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</si>
  <si>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</si>
  <si>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</si>
  <si>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</si>
  <si>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</si>
  <si>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</si>
  <si>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</si>
  <si>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</si>
  <si>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</si>
  <si>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</si>
  <si>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</si>
  <si>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</si>
  <si>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</si>
  <si>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</si>
  <si>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</si>
  <si>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</si>
  <si>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</si>
  <si>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</si>
  <si>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</si>
  <si>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</si>
  <si>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</si>
  <si>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</si>
  <si>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</si>
  <si>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</si>
  <si>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</si>
  <si>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</si>
  <si>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</si>
  <si>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</si>
  <si>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</si>
  <si>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</si>
  <si>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</si>
  <si>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</si>
  <si>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</si>
  <si>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</si>
  <si>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</si>
  <si>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</si>
  <si>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</si>
  <si>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</si>
  <si>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</si>
  <si>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</si>
  <si>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</si>
  <si>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</si>
  <si>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</si>
  <si>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</si>
  <si>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</si>
  <si>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</si>
  <si>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</si>
  <si>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</si>
  <si>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</si>
  <si>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</si>
  <si>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</si>
  <si>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</si>
  <si>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</si>
  <si>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</si>
  <si>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</si>
  <si>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</si>
  <si>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</si>
  <si>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</si>
  <si>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</si>
  <si>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</si>
  <si>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</si>
  <si>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</si>
  <si>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</si>
  <si>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</si>
  <si>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</si>
  <si>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</si>
  <si>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</si>
  <si>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</si>
  <si>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</si>
  <si>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</si>
  <si>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</si>
  <si>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</si>
  <si>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</si>
  <si>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</si>
  <si>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</si>
  <si>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</si>
  <si>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</si>
  <si>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</si>
  <si>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</si>
  <si>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</si>
  <si>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</si>
  <si>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</si>
  <si>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</si>
  <si>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</si>
  <si>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</si>
  <si>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</si>
  <si>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</si>
  <si>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</si>
  <si>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</si>
  <si>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</si>
  <si>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</si>
  <si>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</si>
  <si>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</si>
  <si>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</si>
  <si>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</si>
  <si>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</si>
  <si>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</si>
  <si>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</si>
  <si>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</si>
  <si>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</si>
  <si>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</si>
  <si>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</si>
  <si>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</si>
  <si>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</si>
  <si>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</si>
  <si>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</si>
  <si>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</si>
  <si>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</si>
  <si>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</si>
  <si>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</si>
  <si>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</si>
  <si>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</si>
  <si>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</si>
  <si>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</si>
  <si>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</si>
  <si>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</si>
  <si>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</si>
  <si>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</si>
  <si>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</si>
  <si>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</si>
  <si>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</si>
  <si>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</si>
  <si>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</si>
  <si>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</si>
  <si>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</si>
  <si>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</si>
  <si>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</si>
  <si>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</si>
  <si>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</si>
  <si>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</si>
  <si>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</si>
  <si>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</si>
  <si>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</si>
  <si>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</si>
  <si>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</si>
  <si>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</si>
  <si>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</si>
  <si>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</si>
  <si>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</si>
  <si>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</si>
  <si>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</si>
  <si>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</si>
  <si>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</si>
  <si>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</si>
  <si>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</si>
  <si>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</si>
  <si>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</si>
  <si>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</si>
  <si>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</si>
  <si>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</si>
  <si>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</si>
  <si>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</si>
  <si>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</si>
  <si>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</si>
  <si>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</si>
  <si>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</si>
  <si>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</si>
  <si>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</si>
  <si>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</si>
  <si>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</si>
  <si>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</si>
  <si>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</si>
  <si>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</si>
  <si>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</si>
  <si>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</si>
  <si>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</si>
  <si>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</si>
  <si>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</si>
  <si>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</si>
  <si>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</si>
  <si>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</si>
  <si>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</si>
  <si>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</si>
  <si>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</si>
  <si>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</si>
  <si>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</si>
  <si>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</si>
  <si>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</si>
  <si>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</si>
  <si>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</si>
  <si>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</si>
  <si>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</si>
  <si>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</si>
  <si>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</si>
  <si>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</si>
  <si>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</si>
  <si>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</si>
  <si>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</si>
  <si>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</si>
  <si>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</si>
  <si>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</si>
  <si>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</si>
  <si>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</si>
  <si>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</si>
  <si>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</si>
  <si>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</si>
  <si>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</si>
  <si>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</si>
  <si>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</si>
  <si>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</si>
  <si>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</si>
  <si>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</si>
  <si>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</si>
  <si>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</si>
  <si>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</si>
  <si>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</si>
  <si>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</si>
  <si>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</si>
  <si>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</si>
  <si>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</si>
  <si>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</si>
  <si>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</si>
  <si>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</si>
  <si>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</si>
  <si>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</si>
  <si>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</si>
  <si>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</si>
  <si>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</si>
  <si>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</si>
  <si>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</si>
  <si>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</si>
  <si>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</si>
  <si>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</si>
  <si>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</si>
  <si>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</si>
  <si>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</si>
  <si>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</si>
  <si>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</si>
  <si>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</si>
  <si>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</si>
  <si>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</si>
  <si>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</si>
  <si>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</si>
  <si>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</si>
  <si>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</si>
  <si>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</si>
  <si>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</si>
  <si>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</si>
  <si>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</si>
  <si>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</si>
  <si>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</si>
  <si>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</si>
  <si>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</si>
  <si>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</si>
  <si>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</si>
  <si>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</si>
  <si>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</si>
  <si>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</si>
  <si>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</si>
  <si>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</si>
  <si>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</si>
  <si>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</si>
  <si>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</si>
  <si>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</si>
  <si>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</si>
  <si>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</si>
  <si>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</si>
  <si>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</si>
  <si>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</si>
  <si>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</si>
  <si>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</si>
  <si>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</si>
  <si>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</si>
  <si>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</si>
  <si>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</si>
  <si>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</si>
  <si>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</si>
  <si>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</si>
  <si>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</si>
  <si>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</si>
  <si>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</si>
  <si>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</si>
  <si>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</si>
  <si>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</si>
  <si>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</si>
  <si>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</si>
  <si>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</si>
  <si>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</si>
  <si>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</si>
  <si>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</si>
  <si>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</si>
  <si>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</si>
  <si>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</si>
  <si>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</si>
  <si>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</si>
  <si>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</si>
  <si>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</si>
  <si>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</si>
  <si>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</si>
  <si>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</si>
  <si>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</si>
  <si>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</si>
  <si>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</si>
  <si>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</si>
  <si>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</si>
  <si>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</si>
  <si>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</si>
  <si>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</si>
  <si>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</si>
  <si>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</si>
  <si>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</si>
  <si>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</si>
  <si>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</si>
  <si>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</si>
  <si>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</si>
  <si>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</si>
  <si>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</si>
  <si>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</si>
  <si>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</si>
  <si>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</si>
  <si>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</si>
  <si>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</si>
  <si>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</si>
  <si>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</si>
  <si>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</si>
  <si>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</si>
  <si>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</si>
  <si>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</si>
  <si>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</si>
  <si>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</si>
  <si>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</si>
  <si>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</si>
  <si>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</si>
  <si>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</si>
  <si>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</si>
  <si>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</si>
  <si>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</si>
  <si>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</si>
  <si>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</si>
  <si>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</si>
  <si>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</si>
  <si>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</si>
  <si>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</si>
  <si>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</si>
  <si>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</si>
  <si>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</si>
  <si>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</si>
  <si>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</si>
  <si>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</si>
  <si>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</si>
  <si>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</si>
  <si>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</si>
  <si>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</si>
  <si>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</si>
  <si>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</si>
  <si>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</si>
  <si>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</si>
  <si>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</si>
  <si>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</si>
  <si>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</si>
  <si>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</si>
  <si>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</si>
  <si>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</si>
  <si>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</si>
  <si>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</si>
  <si>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</si>
  <si>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</si>
  <si>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</si>
  <si>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</si>
  <si>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</si>
  <si>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</si>
  <si>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</si>
  <si>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</si>
  <si>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</si>
  <si>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</si>
  <si>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</si>
  <si>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</si>
  <si>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</si>
  <si>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</si>
  <si>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</si>
  <si>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</si>
  <si>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</si>
  <si>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</si>
  <si>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</si>
  <si>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</si>
  <si>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</si>
  <si>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</si>
  <si>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</si>
  <si>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</si>
  <si>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</si>
  <si>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</si>
  <si>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</si>
  <si>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</si>
  <si>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</si>
  <si>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</si>
  <si>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</si>
  <si>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</si>
  <si>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</si>
  <si>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</si>
  <si>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</si>
  <si>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</si>
  <si>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</si>
  <si>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</si>
  <si>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</si>
  <si>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</si>
  <si>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</si>
  <si>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</si>
  <si>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</si>
  <si>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</si>
  <si>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</si>
  <si>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</si>
  <si>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</si>
  <si>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</si>
  <si>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</si>
  <si>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</si>
  <si>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</si>
  <si>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</si>
  <si>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</si>
  <si>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</si>
  <si>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</si>
  <si>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</si>
  <si>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</si>
  <si>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</si>
  <si>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</si>
  <si>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</si>
  <si>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</si>
  <si>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</si>
  <si>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</si>
  <si>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</si>
  <si>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</si>
  <si>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</si>
  <si>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</si>
  <si>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</si>
  <si>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</si>
  <si>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</si>
  <si>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</si>
  <si>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</si>
  <si>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</si>
  <si>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</si>
  <si>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</si>
  <si>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</si>
  <si>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</si>
  <si>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</si>
  <si>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</si>
  <si>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</si>
  <si>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</si>
  <si>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</si>
  <si>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</si>
  <si>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</si>
  <si>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</si>
  <si>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</si>
  <si>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</si>
  <si>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</si>
  <si>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</si>
  <si>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</si>
  <si>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</si>
  <si>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</si>
  <si>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</si>
  <si>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</si>
  <si>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</si>
  <si>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</si>
  <si>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</si>
  <si>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</si>
  <si>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</si>
  <si>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</si>
  <si>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</si>
  <si>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</si>
  <si>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</si>
  <si>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</si>
  <si>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</si>
  <si>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</si>
  <si>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</si>
  <si>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</si>
  <si>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</si>
  <si>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</si>
  <si>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</si>
  <si>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</si>
  <si>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</si>
  <si>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</si>
  <si>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</si>
  <si>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</si>
  <si>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</si>
  <si>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</si>
  <si>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</si>
  <si>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</si>
  <si>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</si>
  <si>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</si>
  <si>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</si>
  <si>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</si>
  <si>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</si>
  <si>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</si>
  <si>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</si>
  <si>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</si>
  <si>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</si>
  <si>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</si>
  <si>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</si>
  <si>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</si>
  <si>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</si>
  <si>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</si>
  <si>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</si>
  <si>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</si>
  <si>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</si>
  <si>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</si>
  <si>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</si>
  <si>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</si>
  <si>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</si>
  <si>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</si>
  <si>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</si>
  <si>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</si>
  <si>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</si>
  <si>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</si>
  <si>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</si>
  <si>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</si>
  <si>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</si>
  <si>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</si>
  <si>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</si>
  <si>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</si>
  <si>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</si>
  <si>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</si>
  <si>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</si>
  <si>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</si>
  <si>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</si>
  <si>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</si>
  <si>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</si>
  <si>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</si>
  <si>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</si>
  <si>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</si>
  <si>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</si>
  <si>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</si>
  <si>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</si>
  <si>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</si>
  <si>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</si>
  <si>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</si>
  <si>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</si>
  <si>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</si>
  <si>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</si>
  <si>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</si>
  <si>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</si>
  <si>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</si>
  <si>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</si>
  <si>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</si>
  <si>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</si>
  <si>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</si>
  <si>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</si>
  <si>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</si>
  <si>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</si>
  <si>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</si>
  <si>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</si>
  <si>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</si>
  <si>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</si>
  <si>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</si>
  <si>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</si>
  <si>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</si>
  <si>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</si>
  <si>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</si>
  <si>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</si>
  <si>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</si>
  <si>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</si>
  <si>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</si>
  <si>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</si>
  <si>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</si>
  <si>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</si>
  <si>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</si>
  <si>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</si>
  <si>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</si>
  <si>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</si>
  <si>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</si>
  <si>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</si>
  <si>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</si>
  <si>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</si>
  <si>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</si>
  <si>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</si>
  <si>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</si>
  <si>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</si>
  <si>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</si>
  <si>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</si>
  <si>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</si>
  <si>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</si>
  <si>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</si>
  <si>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</si>
  <si>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</si>
  <si>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</si>
  <si>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</si>
  <si>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</si>
  <si>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</si>
  <si>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</si>
  <si>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</si>
  <si>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</si>
  <si>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</si>
  <si>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</si>
  <si>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</si>
  <si>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</si>
  <si>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</si>
  <si>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</si>
  <si>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</si>
  <si>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</si>
  <si>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</si>
  <si>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</si>
  <si>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</si>
  <si>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</si>
  <si>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</si>
  <si>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</si>
  <si>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</si>
  <si>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</si>
  <si>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</si>
  <si>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</si>
  <si>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</si>
  <si>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</si>
  <si>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</si>
  <si>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</si>
  <si>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</si>
  <si>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</si>
  <si>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</si>
  <si>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</si>
  <si>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</si>
  <si>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</si>
  <si>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</si>
  <si>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</si>
  <si>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</si>
  <si>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</si>
  <si>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</si>
  <si>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</si>
  <si>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</si>
  <si>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</si>
  <si>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</si>
  <si>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</si>
  <si>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</si>
  <si>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</si>
  <si>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</si>
  <si>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</si>
  <si>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</si>
  <si>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</si>
  <si>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</si>
  <si>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</si>
  <si>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</si>
  <si>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</si>
  <si>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</si>
  <si>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</si>
  <si>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</si>
  <si>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</si>
  <si>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</si>
  <si>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</si>
  <si>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</si>
  <si>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</si>
  <si>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</si>
  <si>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</si>
  <si>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</si>
  <si>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</si>
  <si>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</si>
  <si>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</si>
  <si>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</si>
  <si>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</si>
  <si>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</si>
  <si>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</si>
  <si>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</si>
  <si>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</si>
  <si>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</si>
  <si>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</si>
  <si>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</si>
  <si>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</si>
  <si>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</si>
  <si>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</si>
  <si>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</si>
  <si>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</si>
  <si>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</si>
  <si>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</si>
  <si>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</si>
  <si>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</si>
  <si>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</si>
  <si>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</si>
  <si>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</si>
  <si>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</si>
  <si>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</si>
  <si>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</si>
  <si>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</si>
  <si>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</si>
  <si>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</si>
  <si>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</si>
  <si>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</si>
  <si>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</si>
  <si>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</si>
  <si>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</si>
  <si>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</si>
  <si>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</si>
  <si>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</si>
  <si>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</si>
  <si>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</si>
  <si>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</si>
  <si>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</si>
  <si>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</si>
  <si>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</si>
  <si>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</si>
  <si>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</si>
  <si>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</si>
  <si>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</si>
  <si>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</si>
  <si>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</si>
  <si>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</si>
  <si>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</si>
  <si>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</si>
  <si>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</si>
  <si>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</si>
  <si>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</si>
  <si>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</si>
  <si>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</si>
  <si>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</si>
  <si>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</si>
  <si>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</si>
  <si>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</si>
  <si>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</si>
  <si>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</si>
  <si>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</si>
  <si>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</si>
  <si>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</si>
  <si>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</si>
  <si>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</si>
  <si>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</si>
  <si>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</si>
  <si>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</si>
  <si>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</si>
  <si>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</si>
  <si>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</si>
  <si>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</si>
  <si>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</si>
  <si>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</si>
  <si>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</si>
  <si>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</si>
  <si>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</si>
  <si>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</si>
  <si>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</si>
  <si>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</si>
  <si>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</si>
  <si>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</si>
  <si>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</si>
  <si>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</si>
  <si>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</si>
  <si>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</si>
  <si>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</si>
  <si>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</si>
  <si>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</si>
  <si>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</si>
  <si>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</si>
  <si>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</si>
  <si>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</si>
  <si>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</si>
  <si>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</si>
  <si>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</si>
  <si>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</si>
  <si>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</si>
  <si>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</si>
  <si>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</si>
  <si>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</si>
  <si>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</si>
  <si>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</si>
  <si>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</si>
  <si>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</si>
  <si>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</si>
  <si>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</si>
  <si>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</si>
  <si>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</si>
  <si>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</si>
  <si>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</si>
  <si>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</si>
  <si>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</si>
  <si>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</si>
  <si>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</si>
  <si>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</si>
  <si>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</si>
  <si>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</si>
  <si>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</si>
  <si>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</si>
  <si>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</si>
  <si>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</si>
  <si>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</si>
  <si>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</si>
  <si>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</si>
  <si>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</si>
  <si>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</si>
  <si>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</si>
  <si>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</si>
  <si>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</si>
  <si>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</si>
  <si>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</si>
  <si>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</si>
  <si>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</si>
  <si>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</si>
  <si>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</si>
  <si>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</si>
  <si>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</si>
  <si>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</si>
  <si>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</si>
  <si>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</si>
  <si>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</si>
  <si>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</si>
  <si>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</si>
  <si>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</si>
  <si>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</si>
  <si>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</si>
  <si>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</si>
  <si>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</si>
  <si>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</si>
  <si>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</si>
  <si>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</si>
  <si>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</si>
  <si>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</si>
  <si>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</si>
  <si>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</si>
  <si>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</si>
  <si>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</si>
  <si>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</si>
  <si>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</si>
  <si>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</si>
  <si>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</si>
  <si>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</si>
  <si>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</si>
  <si>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</si>
  <si>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</si>
  <si>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</si>
  <si>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</si>
  <si>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</si>
  <si>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</si>
  <si>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</si>
  <si>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</si>
  <si>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</si>
  <si>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</si>
  <si>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</si>
  <si>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</si>
  <si>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</si>
  <si>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</si>
  <si>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</si>
  <si>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</si>
  <si>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</si>
  <si>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</si>
  <si>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</si>
  <si>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</si>
  <si>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</si>
  <si>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</si>
  <si>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</si>
  <si>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</si>
  <si>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</si>
  <si>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</si>
  <si>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</si>
  <si>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</si>
  <si>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</si>
  <si>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</si>
  <si>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</si>
  <si>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</si>
  <si>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</si>
  <si>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</si>
  <si>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</si>
  <si>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</si>
  <si>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</si>
  <si>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</si>
  <si>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</si>
  <si>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</si>
  <si>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</si>
  <si>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</si>
  <si>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</si>
  <si>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</si>
  <si>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</si>
  <si>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</si>
  <si>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</si>
  <si>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</si>
  <si>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</si>
  <si>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</si>
  <si>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</si>
  <si>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</si>
  <si>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</si>
  <si>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</si>
  <si>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</si>
  <si>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</si>
  <si>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</si>
  <si>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</si>
  <si>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</si>
  <si>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</si>
  <si>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</si>
  <si>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</si>
  <si>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</si>
  <si>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</si>
  <si>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</si>
  <si>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</si>
  <si>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</si>
  <si>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</si>
  <si>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</si>
  <si>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</si>
  <si>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</si>
  <si>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</si>
  <si>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</si>
  <si>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</si>
  <si>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</si>
  <si>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</si>
  <si>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</si>
  <si>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</si>
  <si>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</si>
  <si>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</si>
  <si>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</si>
  <si>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</si>
  <si>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</si>
  <si>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</si>
  <si>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</si>
  <si>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</si>
  <si>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</si>
  <si>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</si>
  <si>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</si>
  <si>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</si>
  <si>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</si>
  <si>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</si>
  <si>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</si>
  <si>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</si>
  <si>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</si>
  <si>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</si>
  <si>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</si>
  <si>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</si>
  <si>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</si>
  <si>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</si>
  <si>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</si>
  <si>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</si>
  <si>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</si>
  <si>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</si>
  <si>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</si>
  <si>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</si>
  <si>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</si>
  <si>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</si>
  <si>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</si>
  <si>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</si>
  <si>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</si>
  <si>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</si>
  <si>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</si>
  <si>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</si>
  <si>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</si>
  <si>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</si>
  <si>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</si>
  <si>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</si>
  <si>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</si>
  <si>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</si>
  <si>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</si>
  <si>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</si>
  <si>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</si>
  <si>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</si>
  <si>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</si>
  <si>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</si>
  <si>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</si>
  <si>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</si>
  <si>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</si>
  <si>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</si>
  <si>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</si>
  <si>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</si>
  <si>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</si>
  <si>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</si>
  <si>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</si>
  <si>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</si>
  <si>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</si>
  <si>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</si>
  <si>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</si>
  <si>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</si>
  <si>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</si>
  <si>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</si>
  <si>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</si>
  <si>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</si>
  <si>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</si>
  <si>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</si>
  <si>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</si>
  <si>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</si>
  <si>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</si>
  <si>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</si>
  <si>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</si>
  <si>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</si>
  <si>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</si>
  <si>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</si>
  <si>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</si>
  <si>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</si>
  <si>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</si>
  <si>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</si>
  <si>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</si>
  <si>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</si>
  <si>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</si>
  <si>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</si>
  <si>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</si>
  <si>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</si>
  <si>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</si>
  <si>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</si>
  <si>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</si>
  <si>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</si>
  <si>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</si>
  <si>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</si>
  <si>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</si>
  <si>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</si>
  <si>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</si>
  <si>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</si>
  <si>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</si>
  <si>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</si>
  <si>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</si>
  <si>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</si>
  <si>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</si>
  <si>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</si>
  <si>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</si>
  <si>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</si>
  <si>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</si>
  <si>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</si>
  <si>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</si>
  <si>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</si>
  <si>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</si>
  <si>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</si>
  <si>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</si>
  <si>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</si>
  <si>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</si>
  <si>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</si>
  <si>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</si>
  <si>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</si>
  <si>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</si>
  <si>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</si>
  <si>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</si>
  <si>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</si>
  <si>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</si>
  <si>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</si>
  <si>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</si>
  <si>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</si>
  <si>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</si>
  <si>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</si>
  <si>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</si>
  <si>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</si>
  <si>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</si>
  <si>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</si>
  <si>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</si>
  <si>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</si>
  <si>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</si>
  <si>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</si>
  <si>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</si>
  <si>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</si>
  <si>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</si>
  <si>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</si>
  <si>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</si>
  <si>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</si>
  <si>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</si>
  <si>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</si>
  <si>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</si>
  <si>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</si>
  <si>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</si>
  <si>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</si>
  <si>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</si>
  <si>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</si>
  <si>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</si>
  <si>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</si>
  <si>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</si>
  <si>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</si>
  <si>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</si>
  <si>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</si>
  <si>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</si>
  <si>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</si>
  <si>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</si>
  <si>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</si>
  <si>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</si>
  <si>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</si>
  <si>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</si>
  <si>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</si>
  <si>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</si>
  <si>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</si>
  <si>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</si>
  <si>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</si>
  <si>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</si>
  <si>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</si>
  <si>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</si>
  <si>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</si>
  <si>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</si>
  <si>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</si>
  <si>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</si>
  <si>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</si>
  <si>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</si>
  <si>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</si>
  <si>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</si>
  <si>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</si>
  <si>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</si>
  <si>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</si>
  <si>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</si>
  <si>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</si>
  <si>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</si>
  <si>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</si>
  <si>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</si>
  <si>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</si>
  <si>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</si>
  <si>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</si>
  <si>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</si>
  <si>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</si>
  <si>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</si>
  <si>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</si>
  <si>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</si>
  <si>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</si>
  <si>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</si>
  <si>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</si>
  <si>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</si>
  <si>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</si>
  <si>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</si>
  <si>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</si>
  <si>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</si>
  <si>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</si>
  <si>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</si>
  <si>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</si>
  <si>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</si>
  <si>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</si>
  <si>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</si>
  <si>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</si>
  <si>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</si>
  <si>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</si>
  <si>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</si>
  <si>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</si>
  <si>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</si>
  <si>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</si>
  <si>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</si>
  <si>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</si>
  <si>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</si>
  <si>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</si>
  <si>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</si>
  <si>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</si>
  <si>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</si>
  <si>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</si>
  <si>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</si>
  <si>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</si>
  <si>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</si>
  <si>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</si>
  <si>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</si>
  <si>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</si>
  <si>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</si>
  <si>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</si>
  <si>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</si>
  <si>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</si>
  <si>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</si>
  <si>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</si>
  <si>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</si>
  <si>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</si>
  <si>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</si>
  <si>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</si>
  <si>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</si>
  <si>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</si>
  <si>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</si>
  <si>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</si>
  <si>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</si>
  <si>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</si>
  <si>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</si>
  <si>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</si>
  <si>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</si>
  <si>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</si>
  <si>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</si>
  <si>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</si>
  <si>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</si>
  <si>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</si>
  <si>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</si>
  <si>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</si>
  <si>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</si>
  <si>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</si>
  <si>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</si>
  <si>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</si>
  <si>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</si>
  <si>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</si>
  <si>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</si>
  <si>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</si>
  <si>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</si>
  <si>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</si>
  <si>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</si>
  <si>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</si>
  <si>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</si>
  <si>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</si>
  <si>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</si>
  <si>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</si>
  <si>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</si>
  <si>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</si>
  <si>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</si>
  <si>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</si>
  <si>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</si>
  <si>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</si>
  <si>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</si>
  <si>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</si>
  <si>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</si>
  <si>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</si>
  <si>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</si>
  <si>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</si>
  <si>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</si>
  <si>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</si>
  <si>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</si>
  <si>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</si>
  <si>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</si>
  <si>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</si>
  <si>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</si>
  <si>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</si>
  <si>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</si>
  <si>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</si>
  <si>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</si>
  <si>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</si>
  <si>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</si>
  <si>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</si>
  <si>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</si>
  <si>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</si>
  <si>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</si>
  <si>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</si>
  <si>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</si>
  <si>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</si>
  <si>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</si>
  <si>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</si>
  <si>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</si>
  <si>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</si>
  <si>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</si>
  <si>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</si>
  <si>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</si>
  <si>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</si>
  <si>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</si>
  <si>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</si>
  <si>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</si>
  <si>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</si>
  <si>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</si>
  <si>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</si>
  <si>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</si>
  <si>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</si>
  <si>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</si>
  <si>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</si>
  <si>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</si>
  <si>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</si>
  <si>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</si>
  <si>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</si>
  <si>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</si>
  <si>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</si>
  <si>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</si>
  <si>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</si>
  <si>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</si>
  <si>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</si>
  <si>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</si>
  <si>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</si>
  <si>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</si>
  <si>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</si>
  <si>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</si>
  <si>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</si>
  <si>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</si>
  <si>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</si>
  <si>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</si>
  <si>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</si>
  <si>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</si>
  <si>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</si>
  <si>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</si>
  <si>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</si>
  <si>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</si>
  <si>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</si>
  <si>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</si>
  <si>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</si>
  <si>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</si>
  <si>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</si>
  <si>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</si>
  <si>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</si>
  <si>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</si>
  <si>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</si>
  <si>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</si>
  <si>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</si>
  <si>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</si>
  <si>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</si>
  <si>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</si>
  <si>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</si>
  <si>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</si>
  <si>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</si>
  <si>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</si>
  <si>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</si>
  <si>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</si>
  <si>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</si>
  <si>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</si>
  <si>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</si>
  <si>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</si>
  <si>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</si>
  <si>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</si>
  <si>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</si>
  <si>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</si>
  <si>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</si>
  <si>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</si>
  <si>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</si>
  <si>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</si>
  <si>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</si>
  <si>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</si>
  <si>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</si>
  <si>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</si>
  <si>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</si>
  <si>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</si>
  <si>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</si>
  <si>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</si>
  <si>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</si>
  <si>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</si>
  <si>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</si>
  <si>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</si>
  <si>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</si>
  <si>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</si>
  <si>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</si>
  <si>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</si>
  <si>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</si>
  <si>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</si>
  <si>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</si>
  <si>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</si>
  <si>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</si>
  <si>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</si>
  <si>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</si>
  <si>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</si>
  <si>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</si>
  <si>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</si>
  <si>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</si>
  <si>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</si>
  <si>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</si>
  <si>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</si>
  <si>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</si>
  <si>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</si>
  <si>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</si>
  <si>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</si>
  <si>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</si>
  <si>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</si>
  <si>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</si>
  <si>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</si>
  <si>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</si>
  <si>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</si>
  <si>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</si>
  <si>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</si>
  <si>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</si>
  <si>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</si>
  <si>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</si>
  <si>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</si>
  <si>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</si>
  <si>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</si>
  <si>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</si>
  <si>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</si>
  <si>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</si>
  <si>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</si>
  <si>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</si>
  <si>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</si>
  <si>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</si>
  <si>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</si>
  <si>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</si>
  <si>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</si>
  <si>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</si>
  <si>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</si>
  <si>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</si>
  <si>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</si>
  <si>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</si>
  <si>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</si>
  <si>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</si>
  <si>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</si>
  <si>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</si>
  <si>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</si>
  <si>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</si>
  <si>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</si>
  <si>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</si>
  <si>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</si>
  <si>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</si>
  <si>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</si>
  <si>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</si>
  <si>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</si>
  <si>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</si>
  <si>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</si>
  <si>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</si>
  <si>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</si>
  <si>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</si>
  <si>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</si>
  <si>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</si>
  <si>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</si>
  <si>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</si>
  <si>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</si>
  <si>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</si>
  <si>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</si>
  <si>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</si>
  <si>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</si>
  <si>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</si>
  <si>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</si>
  <si>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</si>
  <si>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</si>
  <si>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</si>
  <si>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</si>
  <si>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</si>
  <si>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</si>
  <si>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</si>
  <si>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</si>
  <si>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</si>
  <si>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</si>
  <si>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</si>
  <si>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</si>
  <si>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</si>
  <si>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</si>
  <si>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</si>
  <si>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</si>
  <si>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</si>
  <si>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</si>
  <si>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</si>
  <si>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</si>
  <si>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</si>
  <si>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</si>
  <si>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</si>
  <si>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</si>
  <si>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</si>
  <si>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</si>
  <si>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</si>
  <si>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</si>
  <si>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</si>
  <si>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</si>
  <si>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</si>
  <si>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</si>
  <si>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</si>
  <si>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</si>
  <si>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</si>
  <si>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</si>
  <si>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</si>
  <si>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</si>
  <si>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</si>
  <si>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</si>
  <si>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</si>
  <si>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</si>
  <si>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</si>
  <si>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</si>
  <si>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</si>
  <si>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</si>
  <si>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</si>
  <si>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</si>
  <si>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</si>
  <si>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</si>
  <si>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</si>
  <si>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</si>
  <si>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</si>
  <si>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</si>
  <si>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</si>
  <si>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</si>
  <si>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</si>
  <si>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</si>
  <si>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</si>
  <si>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</si>
  <si>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</si>
  <si>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</si>
  <si>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</si>
  <si>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</si>
  <si>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</si>
  <si>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</si>
  <si>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</si>
  <si>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</si>
  <si>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</si>
  <si>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</si>
  <si>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</si>
  <si>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</si>
  <si>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</si>
  <si>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</si>
  <si>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</si>
  <si>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</si>
  <si>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</si>
  <si>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</si>
  <si>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</si>
  <si>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</si>
  <si>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</si>
  <si>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</si>
  <si>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</si>
  <si>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</si>
  <si>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</si>
  <si>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</si>
  <si>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</si>
  <si>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</si>
  <si>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</si>
  <si>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</si>
  <si>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</si>
  <si>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</si>
  <si>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</si>
  <si>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</si>
  <si>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</si>
  <si>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</si>
  <si>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</si>
  <si>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</si>
  <si>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</si>
  <si>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</si>
  <si>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</si>
  <si>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</si>
  <si>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</si>
  <si>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</si>
  <si>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</si>
  <si>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</si>
  <si>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</si>
  <si>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</si>
  <si>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</si>
  <si>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</si>
  <si>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</si>
  <si>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</si>
  <si>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</si>
  <si>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</si>
  <si>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</si>
  <si>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</si>
  <si>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</si>
  <si>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</si>
  <si>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</si>
  <si>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</si>
  <si>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</si>
  <si>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</si>
  <si>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</si>
  <si>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</si>
  <si>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</si>
  <si>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</si>
  <si>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</si>
  <si>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</si>
  <si>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</si>
  <si>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</si>
  <si>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</si>
  <si>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</si>
  <si>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</si>
  <si>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</si>
  <si>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</si>
  <si>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</si>
  <si>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</si>
  <si>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</si>
  <si>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</si>
  <si>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</si>
  <si>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</si>
  <si>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</si>
  <si>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</si>
  <si>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</si>
  <si>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</si>
  <si>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</si>
  <si>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</si>
  <si>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</si>
  <si>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</si>
  <si>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</si>
  <si>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</si>
  <si>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</si>
  <si>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</si>
  <si>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</si>
  <si>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</si>
  <si>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</si>
  <si>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</si>
  <si>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</si>
  <si>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</si>
  <si>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</si>
  <si>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</si>
  <si>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</si>
  <si>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</si>
  <si>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</si>
  <si>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</si>
  <si>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</si>
  <si>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</si>
  <si>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</si>
  <si>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</si>
  <si>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</si>
  <si>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</si>
  <si>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</si>
  <si>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</si>
  <si>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</si>
  <si>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</si>
  <si>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</si>
  <si>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</si>
  <si>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</si>
  <si>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</si>
  <si>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</si>
  <si>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</si>
  <si>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</si>
  <si>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</si>
  <si>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</si>
  <si>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</si>
  <si>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</si>
  <si>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</si>
  <si>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</si>
  <si>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</si>
  <si>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</si>
  <si>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</si>
  <si>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</si>
  <si>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</si>
  <si>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</si>
  <si>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</si>
  <si>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</si>
  <si>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</si>
  <si>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</si>
  <si>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</si>
  <si>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</si>
  <si>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</si>
  <si>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</si>
  <si>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</si>
  <si>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</si>
  <si>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</si>
  <si>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</si>
  <si>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</si>
  <si>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</si>
  <si>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</si>
  <si>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</si>
  <si>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</si>
  <si>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</si>
  <si>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</si>
  <si>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</si>
  <si>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</si>
  <si>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</si>
  <si>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</si>
  <si>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</si>
  <si>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</si>
  <si>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</si>
  <si>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</si>
  <si>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</si>
  <si>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</si>
  <si>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</si>
  <si>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</si>
  <si>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</si>
  <si>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</si>
  <si>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</si>
  <si>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</si>
  <si>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</si>
  <si>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</si>
  <si>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</si>
  <si>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</si>
  <si>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</si>
  <si>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</si>
  <si>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</si>
  <si>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</si>
  <si>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</si>
  <si>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</si>
  <si>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</si>
  <si>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</si>
  <si>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</si>
  <si>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</si>
  <si>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</si>
  <si>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</si>
  <si>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</si>
  <si>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</si>
  <si>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</si>
  <si>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</si>
  <si>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</si>
  <si>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</si>
  <si>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</si>
  <si>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</si>
  <si>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</si>
  <si>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</si>
  <si>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</si>
  <si>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</si>
  <si>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</si>
  <si>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</si>
  <si>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</si>
  <si>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</si>
  <si>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</si>
  <si>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</si>
  <si>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</si>
  <si>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</si>
  <si>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</si>
  <si>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</si>
  <si>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</si>
  <si>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</si>
  <si>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</si>
  <si>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</si>
  <si>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</si>
  <si>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</si>
  <si>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</si>
  <si>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</si>
  <si>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</si>
  <si>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</si>
  <si>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</si>
  <si>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</si>
  <si>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</si>
  <si>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</si>
  <si>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</si>
  <si>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</si>
  <si>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</si>
  <si>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</si>
  <si>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</si>
  <si>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</si>
  <si>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</si>
  <si>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</si>
  <si>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</si>
  <si>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</si>
  <si>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</si>
  <si>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</si>
  <si>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</si>
  <si>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</si>
  <si>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</si>
  <si>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</si>
  <si>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</si>
  <si>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</si>
  <si>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</si>
  <si>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</si>
  <si>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</si>
  <si>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</si>
  <si>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</si>
  <si>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</si>
  <si>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</si>
  <si>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</si>
  <si>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</si>
  <si>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</si>
  <si>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</si>
  <si>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</si>
  <si>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</si>
  <si>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</si>
  <si>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</si>
  <si>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</si>
  <si>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</si>
  <si>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</si>
  <si>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</si>
  <si>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</si>
  <si>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</si>
  <si>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</si>
  <si>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</si>
  <si>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</si>
  <si>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</si>
  <si>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</si>
  <si>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</si>
  <si>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</si>
  <si>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</si>
  <si>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</si>
  <si>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</si>
  <si>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</si>
  <si>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</si>
  <si>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</si>
  <si>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</si>
  <si>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</si>
  <si>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</si>
  <si>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</si>
  <si>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</si>
  <si>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</si>
  <si>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</si>
  <si>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</si>
  <si>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</si>
  <si>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</si>
  <si>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</si>
  <si>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</si>
  <si>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</si>
  <si>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</si>
  <si>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</si>
  <si>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</si>
  <si>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</si>
  <si>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</si>
  <si>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</si>
  <si>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</si>
  <si>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</si>
  <si>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</si>
  <si>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</si>
  <si>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</si>
  <si>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</si>
  <si>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</si>
  <si>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</si>
  <si>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</si>
  <si>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</si>
  <si>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</si>
  <si>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</si>
  <si>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</si>
  <si>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</si>
  <si>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</si>
  <si>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</si>
  <si>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</si>
  <si>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</si>
  <si>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</si>
  <si>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</si>
  <si>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</si>
  <si>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</si>
  <si>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</si>
  <si>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</si>
  <si>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</si>
  <si>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</si>
  <si>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</si>
  <si>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</si>
  <si>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</si>
  <si>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</si>
  <si>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</si>
  <si>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</si>
  <si>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</si>
  <si>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</si>
  <si>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</si>
  <si>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</si>
  <si>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</si>
  <si>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</si>
  <si>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</si>
  <si>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</si>
  <si>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</si>
  <si>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</si>
  <si>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</si>
  <si>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</si>
  <si>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</si>
  <si>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</si>
  <si>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</si>
  <si>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</si>
  <si>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</si>
  <si>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</si>
  <si>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</si>
  <si>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</si>
  <si>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</si>
  <si>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</si>
  <si>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</si>
  <si>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</si>
  <si>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</si>
  <si>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</si>
  <si>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</si>
  <si>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</si>
  <si>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</si>
  <si>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</si>
  <si>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</si>
  <si>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</si>
  <si>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</si>
  <si>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</si>
  <si>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</si>
  <si>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</si>
  <si>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</si>
  <si>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</si>
  <si>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</si>
  <si>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</si>
  <si>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</si>
  <si>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</si>
  <si>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</si>
  <si>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</si>
  <si>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</si>
  <si>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</si>
  <si>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</si>
  <si>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</si>
  <si>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</si>
  <si>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</si>
  <si>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</si>
  <si>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</si>
  <si>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</si>
  <si>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</si>
  <si>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</si>
  <si>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</si>
  <si>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</si>
  <si>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</si>
  <si>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</si>
  <si>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</si>
  <si>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</si>
  <si>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</si>
  <si>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</si>
  <si>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</si>
  <si>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</si>
  <si>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</si>
  <si>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</si>
  <si>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</si>
  <si>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</si>
  <si>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</si>
  <si>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</si>
  <si>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</si>
  <si>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</si>
  <si>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</si>
  <si>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</si>
  <si>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</si>
  <si>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</si>
  <si>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</si>
  <si>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</si>
  <si>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</si>
  <si>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</si>
  <si>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</si>
  <si>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</si>
  <si>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</si>
  <si>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</si>
  <si>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</si>
  <si>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</si>
  <si>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</si>
  <si>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</si>
  <si>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</si>
  <si>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</si>
  <si>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</si>
  <si>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</si>
  <si>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</si>
  <si>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</si>
  <si>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</si>
  <si>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</si>
  <si>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</si>
  <si>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</si>
  <si>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</si>
  <si>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</si>
  <si>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</si>
  <si>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</si>
  <si>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</si>
  <si>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</si>
  <si>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</si>
  <si>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</si>
  <si>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</si>
  <si>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</si>
  <si>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</si>
  <si>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</si>
  <si>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</si>
  <si>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</si>
  <si>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</si>
  <si>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</si>
  <si>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</si>
  <si>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</si>
  <si>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</si>
  <si>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</si>
  <si>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</si>
  <si>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</si>
  <si>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</si>
  <si>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</si>
  <si>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</si>
  <si>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</si>
  <si>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</si>
  <si>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</si>
  <si>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</si>
  <si>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</si>
  <si>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</si>
  <si>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</si>
  <si>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</si>
  <si>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</si>
  <si>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</si>
  <si>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</si>
  <si>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</si>
  <si>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</si>
  <si>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</si>
  <si>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</si>
  <si>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</si>
  <si>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</si>
  <si>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</si>
  <si>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</si>
  <si>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</si>
  <si>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</si>
  <si>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</si>
  <si>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</si>
  <si>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</si>
  <si>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</si>
  <si>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</si>
  <si>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</si>
  <si>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</si>
  <si>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</si>
  <si>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</si>
  <si>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</si>
  <si>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</si>
  <si>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</si>
  <si>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</si>
  <si>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</si>
  <si>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</si>
  <si>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</si>
  <si>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</si>
  <si>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</si>
  <si>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</si>
  <si>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</si>
  <si>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</si>
  <si>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</si>
  <si>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</si>
  <si>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</si>
  <si>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</si>
  <si>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</si>
  <si>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</si>
  <si>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</si>
  <si>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</si>
  <si>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</si>
  <si>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</si>
  <si>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</si>
  <si>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</si>
  <si>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</si>
  <si>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</si>
  <si>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</si>
  <si>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</si>
  <si>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</si>
  <si>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</si>
  <si>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</si>
  <si>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</si>
  <si>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</si>
  <si>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</si>
  <si>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</si>
  <si>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</si>
  <si>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</si>
  <si>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</si>
  <si>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</si>
  <si>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</si>
  <si>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</si>
  <si>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</si>
  <si>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</si>
  <si>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</si>
  <si>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</si>
  <si>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</si>
  <si>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</si>
  <si>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</si>
  <si>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</si>
  <si>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</si>
  <si>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</si>
  <si>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</si>
  <si>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</si>
  <si>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</si>
  <si>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</si>
  <si>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</si>
  <si>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</si>
  <si>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</si>
  <si>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</si>
  <si>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</si>
  <si>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</si>
  <si>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</si>
  <si>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</si>
  <si>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</si>
  <si>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</si>
  <si>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</si>
  <si>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</si>
  <si>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</si>
  <si>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</si>
  <si>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</si>
  <si>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</si>
  <si>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</si>
  <si>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</si>
  <si>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</si>
  <si>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</si>
  <si>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</si>
  <si>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</si>
  <si>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</si>
  <si>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</si>
  <si>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</si>
  <si>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</si>
  <si>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</si>
  <si>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</si>
  <si>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</si>
  <si>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</si>
  <si>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</si>
  <si>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</si>
  <si>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</si>
  <si>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</si>
  <si>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</si>
  <si>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</si>
  <si>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</si>
  <si>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</si>
  <si>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</si>
  <si>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</si>
  <si>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</si>
  <si>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</si>
  <si>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</si>
  <si>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</si>
  <si>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</si>
  <si>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</si>
  <si>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</si>
  <si>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</si>
  <si>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</si>
  <si>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</si>
  <si>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</si>
  <si>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</si>
  <si>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</si>
  <si>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</si>
  <si>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</si>
  <si>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</si>
  <si>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</si>
  <si>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</si>
  <si>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</si>
  <si>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</si>
  <si>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</si>
  <si>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</si>
  <si>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</si>
  <si>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</si>
  <si>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</si>
  <si>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</si>
  <si>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</si>
  <si>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</si>
  <si>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</si>
  <si>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</si>
  <si>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</si>
  <si>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</si>
  <si>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</si>
  <si>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</si>
  <si>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</si>
  <si>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</si>
  <si>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</si>
  <si>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</si>
  <si>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</si>
  <si>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</si>
  <si>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</si>
  <si>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</si>
  <si>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</si>
  <si>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</si>
  <si>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</si>
  <si>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</si>
  <si>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</si>
  <si>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</si>
  <si>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</si>
  <si>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</si>
  <si>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</si>
  <si>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</si>
  <si>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</si>
  <si>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</si>
  <si>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</si>
  <si>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</si>
  <si>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</si>
  <si>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</si>
  <si>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</si>
  <si>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</si>
  <si>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</si>
  <si>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</si>
  <si>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</si>
  <si>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</si>
  <si>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</si>
  <si>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</si>
  <si>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</si>
  <si>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</si>
  <si>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</si>
  <si>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</si>
  <si>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</si>
  <si>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</si>
  <si>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</si>
  <si>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</si>
  <si>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</si>
  <si>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</si>
  <si>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</si>
  <si>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</si>
  <si>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</si>
  <si>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</si>
  <si>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</si>
  <si>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</si>
  <si>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</si>
  <si>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</si>
  <si>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</si>
  <si>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</si>
  <si>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</si>
  <si>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</si>
  <si>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</si>
  <si>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</si>
  <si>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</si>
  <si>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</si>
  <si>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</si>
  <si>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</si>
  <si>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</si>
  <si>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</si>
  <si>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</si>
  <si>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</si>
  <si>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</si>
  <si>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</si>
  <si>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</si>
  <si>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</si>
  <si>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</si>
  <si>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</si>
  <si>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</si>
  <si>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</si>
  <si>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</si>
  <si>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</si>
  <si>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</si>
  <si>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</si>
  <si>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</si>
  <si>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</si>
  <si>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</si>
  <si>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</si>
  <si>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</si>
  <si>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</si>
  <si>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</si>
  <si>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</si>
  <si>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</si>
  <si>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</si>
  <si>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</si>
  <si>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</si>
  <si>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</si>
  <si>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</si>
  <si>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</si>
  <si>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</si>
  <si>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</si>
  <si>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</si>
  <si>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</si>
  <si>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</si>
  <si>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</si>
  <si>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</si>
  <si>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</si>
  <si>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</si>
  <si>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</si>
  <si>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</si>
  <si>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</si>
  <si>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</si>
  <si>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</si>
  <si>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</si>
  <si>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</si>
  <si>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</si>
  <si>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</si>
  <si>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</si>
  <si>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</si>
  <si>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</si>
  <si>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</si>
  <si>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</si>
  <si>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</si>
  <si>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</si>
  <si>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</si>
  <si>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</si>
  <si>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</si>
  <si>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</si>
  <si>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</si>
  <si>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</si>
  <si>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</si>
  <si>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</si>
  <si>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</si>
  <si>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</si>
  <si>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</si>
  <si>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</si>
  <si>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</si>
  <si>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</si>
  <si>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</si>
  <si>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</si>
  <si>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</si>
  <si>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</si>
  <si>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</si>
  <si>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</si>
  <si>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</si>
  <si>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</si>
  <si>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</si>
  <si>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</si>
  <si>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</si>
  <si>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</si>
  <si>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</si>
  <si>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</si>
  <si>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</si>
  <si>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</si>
  <si>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</si>
  <si>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</si>
  <si>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</si>
  <si>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</si>
  <si>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</si>
  <si>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</si>
  <si>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</si>
  <si>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</si>
  <si>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</si>
  <si>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</si>
  <si>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</si>
  <si>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</si>
  <si>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</si>
  <si>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</si>
  <si>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</si>
  <si>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</si>
  <si>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</si>
  <si>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</si>
  <si>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</si>
  <si>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</si>
  <si>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</si>
  <si>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</si>
  <si>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</si>
  <si>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</si>
  <si>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</si>
  <si>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</si>
  <si>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</si>
  <si>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</si>
  <si>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</si>
  <si>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</si>
  <si>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</si>
  <si>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</si>
  <si>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</si>
  <si>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</si>
  <si>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</si>
  <si>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</si>
  <si>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</si>
  <si>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</si>
  <si>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</si>
  <si>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</si>
  <si>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</si>
  <si>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</si>
  <si>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</si>
  <si>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</si>
  <si>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</si>
  <si>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</si>
  <si>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</si>
  <si>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</si>
  <si>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</si>
  <si>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</si>
  <si>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</si>
  <si>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</si>
  <si>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</si>
  <si>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</si>
  <si>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</si>
  <si>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</si>
  <si>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</si>
  <si>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</si>
  <si>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</si>
  <si>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</si>
  <si>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</si>
  <si>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</si>
  <si>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</si>
  <si>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</si>
  <si>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</si>
  <si>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</si>
  <si>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</si>
  <si>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</si>
  <si>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</si>
  <si>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</si>
  <si>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</si>
  <si>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</si>
  <si>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</si>
  <si>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</si>
  <si>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</si>
  <si>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</si>
  <si>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</si>
  <si>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</si>
  <si>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</si>
  <si>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</si>
  <si>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</si>
  <si>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</si>
  <si>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</si>
  <si>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</si>
  <si>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</si>
  <si>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</si>
  <si>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</si>
  <si>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</si>
  <si>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</si>
  <si>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</si>
  <si>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</si>
  <si>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</si>
  <si>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</si>
  <si>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</si>
  <si>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</si>
  <si>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</si>
  <si>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</si>
  <si>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</si>
  <si>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</si>
  <si>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</si>
  <si>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</si>
  <si>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</si>
  <si>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</si>
  <si>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</si>
  <si>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</si>
  <si>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</si>
  <si>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</si>
  <si>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</si>
  <si>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</si>
  <si>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</si>
  <si>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</si>
  <si>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</si>
  <si>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</si>
  <si>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</si>
  <si>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</si>
  <si>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</si>
  <si>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</si>
  <si>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</si>
  <si>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</si>
  <si>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</si>
  <si>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</si>
  <si>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</si>
  <si>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</si>
  <si>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</si>
  <si>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</si>
  <si>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</si>
  <si>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</si>
  <si>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</si>
  <si>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</si>
  <si>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</si>
  <si>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</si>
  <si>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</si>
  <si>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</si>
  <si>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</si>
  <si>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</si>
  <si>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</si>
  <si>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</si>
  <si>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</si>
  <si>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</si>
  <si>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</si>
  <si>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</si>
  <si>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</si>
  <si>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</si>
  <si>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</si>
  <si>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</si>
  <si>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</si>
  <si>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</si>
  <si>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</si>
  <si>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</si>
  <si>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</si>
  <si>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</si>
  <si>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</si>
  <si>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</si>
  <si>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</si>
  <si>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</si>
  <si>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</si>
  <si>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</si>
  <si>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</si>
  <si>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</si>
  <si>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</si>
  <si>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</si>
  <si>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</si>
  <si>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</si>
  <si>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</si>
  <si>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</si>
  <si>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</si>
  <si>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</si>
  <si>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</si>
  <si>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</si>
  <si>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</si>
  <si>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</si>
  <si>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</si>
  <si>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</si>
  <si>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</si>
  <si>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</si>
  <si>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</si>
  <si>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</si>
  <si>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</si>
  <si>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</si>
  <si>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</si>
  <si>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</si>
  <si>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</si>
  <si>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</si>
  <si>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</si>
  <si>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</si>
  <si>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</si>
  <si>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</si>
  <si>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</si>
  <si>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</si>
  <si>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</si>
  <si>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</si>
  <si>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</si>
  <si>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</si>
  <si>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</si>
  <si>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</si>
  <si>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</si>
  <si>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</si>
  <si>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</si>
  <si>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</si>
  <si>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</si>
  <si>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</si>
  <si>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</si>
  <si>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</si>
  <si>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</si>
  <si>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</si>
  <si>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</si>
  <si>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</si>
  <si>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</si>
  <si>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</si>
  <si>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</si>
  <si>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</si>
  <si>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</si>
  <si>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</si>
  <si>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</si>
  <si>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</si>
  <si>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</si>
  <si>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</si>
  <si>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</si>
  <si>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</si>
  <si>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</si>
  <si>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</si>
  <si>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</si>
  <si>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</si>
  <si>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</si>
  <si>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</si>
  <si>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</si>
  <si>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</si>
  <si>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</si>
  <si>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</si>
  <si>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</si>
  <si>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</si>
  <si>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</si>
  <si>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</si>
  <si>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</si>
  <si>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</si>
  <si>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</si>
  <si>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</si>
  <si>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</si>
  <si>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</si>
  <si>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</si>
  <si>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</si>
  <si>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</si>
  <si>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</si>
  <si>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</si>
  <si>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</si>
  <si>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</si>
  <si>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</si>
  <si>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</si>
  <si>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</si>
  <si>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</si>
  <si>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</si>
  <si>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</si>
  <si>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</si>
  <si>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</si>
  <si>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</si>
  <si>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</si>
  <si>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</si>
  <si>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</si>
  <si>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</si>
  <si>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</si>
  <si>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</si>
  <si>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</si>
  <si>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</si>
  <si>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</si>
  <si>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</si>
  <si>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</si>
  <si>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</si>
  <si>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</si>
  <si>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</si>
  <si>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</si>
  <si>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</si>
  <si>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</si>
  <si>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</si>
  <si>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</si>
  <si>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</si>
  <si>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</si>
  <si>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</si>
  <si>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</si>
  <si>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</si>
  <si>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</si>
  <si>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</si>
  <si>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</si>
  <si>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</si>
  <si>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</si>
  <si>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</si>
  <si>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</si>
  <si>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</si>
  <si>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</si>
  <si>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</si>
  <si>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</si>
  <si>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</si>
  <si>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</si>
  <si>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</si>
  <si>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</si>
  <si>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</si>
  <si>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</si>
  <si>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</si>
  <si>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</si>
  <si>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</si>
  <si>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</si>
  <si>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</si>
  <si>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</si>
  <si>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</si>
  <si>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</si>
  <si>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</si>
  <si>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</si>
  <si>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</si>
  <si>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</si>
  <si>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</si>
  <si>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</si>
  <si>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</si>
  <si>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</si>
  <si>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</si>
  <si>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</si>
  <si>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</si>
  <si>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</si>
  <si>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</si>
  <si>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</si>
  <si>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</si>
  <si>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</si>
  <si>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</si>
  <si>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</si>
  <si>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</si>
  <si>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</si>
  <si>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</si>
  <si>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</si>
  <si>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</si>
  <si>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</si>
  <si>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</si>
  <si>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</si>
  <si>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</si>
  <si>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</si>
  <si>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</si>
  <si>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</si>
  <si>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</si>
  <si>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</si>
  <si>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</si>
  <si>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</si>
  <si>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</si>
  <si>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</si>
  <si>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</si>
  <si>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</si>
  <si>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</si>
  <si>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</si>
  <si>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</si>
  <si>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</si>
  <si>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</si>
  <si>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</si>
  <si>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</si>
  <si>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</si>
  <si>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</si>
  <si>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</si>
  <si>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</si>
  <si>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</si>
  <si>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</si>
  <si>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</si>
  <si>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</si>
  <si>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</si>
  <si>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</si>
  <si>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</si>
  <si>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</si>
  <si>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</si>
  <si>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</si>
  <si>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</si>
  <si>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</si>
  <si>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</si>
  <si>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</si>
  <si>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</si>
  <si>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</si>
  <si>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</si>
  <si>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</si>
  <si>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</si>
  <si>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</si>
  <si>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</si>
  <si>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</si>
  <si>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</si>
  <si>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</si>
  <si>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</si>
  <si>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</si>
  <si>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</si>
  <si>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</si>
  <si>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</si>
  <si>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</si>
  <si>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</si>
  <si>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</si>
  <si>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</si>
  <si>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</si>
  <si>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</si>
  <si>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</si>
  <si>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</si>
  <si>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</si>
  <si>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</si>
  <si>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</si>
  <si>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</si>
  <si>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</si>
  <si>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</si>
  <si>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</si>
  <si>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</si>
  <si>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</si>
  <si>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</si>
  <si>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</si>
  <si>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</si>
  <si>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</si>
  <si>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</si>
  <si>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</si>
  <si>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</si>
  <si>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</si>
  <si>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</si>
  <si>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</si>
  <si>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</si>
  <si>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</si>
  <si>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</si>
  <si>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</si>
  <si>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</si>
  <si>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</si>
  <si>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</si>
  <si>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</si>
  <si>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</si>
  <si>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</si>
  <si>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</si>
  <si>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</si>
  <si>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</si>
  <si>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</si>
  <si>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</si>
  <si>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</si>
  <si>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</si>
  <si>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</si>
  <si>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</si>
  <si>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</si>
  <si>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</si>
  <si>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</si>
  <si>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</si>
  <si>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</si>
  <si>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</si>
  <si>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</si>
  <si>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</si>
  <si>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</si>
  <si>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</si>
  <si>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</si>
  <si>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</si>
  <si>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</si>
  <si>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</si>
  <si>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</si>
  <si>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</si>
  <si>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</si>
  <si>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</si>
  <si>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</si>
  <si>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</si>
  <si>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</si>
  <si>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</si>
  <si>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</si>
  <si>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</si>
  <si>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</si>
  <si>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</si>
  <si>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</si>
  <si>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</si>
  <si>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</si>
  <si>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</si>
  <si>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</si>
  <si>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</si>
  <si>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</si>
  <si>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</si>
  <si>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</si>
  <si>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</si>
  <si>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</si>
  <si>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</si>
  <si>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</si>
  <si>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</si>
  <si>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</si>
  <si>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</si>
  <si>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</si>
  <si>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</si>
  <si>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</si>
  <si>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</si>
  <si>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</si>
  <si>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</si>
  <si>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</si>
  <si>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</si>
  <si>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</si>
  <si>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</si>
  <si>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</si>
  <si>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</si>
  <si>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</si>
  <si>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</si>
  <si>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</si>
  <si>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</si>
  <si>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</si>
  <si>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</si>
  <si>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</si>
  <si>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</si>
  <si>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</si>
  <si>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</si>
  <si>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</si>
  <si>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</si>
  <si>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</si>
  <si>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</si>
  <si>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</si>
  <si>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</si>
  <si>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</si>
  <si>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</si>
  <si>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</si>
  <si>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</si>
  <si>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</si>
  <si>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</si>
  <si>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</si>
  <si>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</si>
  <si>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</si>
  <si>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</si>
  <si>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</si>
  <si>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</si>
  <si>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</si>
  <si>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</si>
  <si>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</si>
  <si>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</si>
  <si>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</si>
  <si>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</si>
  <si>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</si>
  <si>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</si>
  <si>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</si>
  <si>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</si>
  <si>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</si>
  <si>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</si>
  <si>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</si>
  <si>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</si>
  <si>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</si>
  <si>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</si>
  <si>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</si>
  <si>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</si>
  <si>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</si>
  <si>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</si>
  <si>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</si>
  <si>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</si>
  <si>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</si>
  <si>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</si>
  <si>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</si>
  <si>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</si>
  <si>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</si>
  <si>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</si>
  <si>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</si>
  <si>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</si>
  <si>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</si>
  <si>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</si>
  <si>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</si>
  <si>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</si>
  <si>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</si>
  <si>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</si>
  <si>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</si>
  <si>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</si>
  <si>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</si>
  <si>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</si>
  <si>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</si>
  <si>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</si>
  <si>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</si>
  <si>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</si>
  <si>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</si>
  <si>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</si>
  <si>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</si>
  <si>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</si>
  <si>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</si>
  <si>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</si>
  <si>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</si>
  <si>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</si>
  <si>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</si>
  <si>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</si>
  <si>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</si>
  <si>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</si>
  <si>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</si>
  <si>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</si>
  <si>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</si>
  <si>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</si>
  <si>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</si>
  <si>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</si>
  <si>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</si>
  <si>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</si>
  <si>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</si>
  <si>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</si>
  <si>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</si>
  <si>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</si>
  <si>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</si>
  <si>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</si>
  <si>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</si>
  <si>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</si>
  <si>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</si>
  <si>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</si>
  <si>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</si>
  <si>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</si>
  <si>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</si>
  <si>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</si>
  <si>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</si>
  <si>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</si>
  <si>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</si>
  <si>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</si>
  <si>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</si>
  <si>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</si>
  <si>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</si>
  <si>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</si>
  <si>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</si>
  <si>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</si>
  <si>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</si>
  <si>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</si>
  <si>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</si>
  <si>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</si>
  <si>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</si>
  <si>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</si>
  <si>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</si>
  <si>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</si>
  <si>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</si>
  <si>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</si>
  <si>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</si>
  <si>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</si>
  <si>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</si>
  <si>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</si>
  <si>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</si>
  <si>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</si>
  <si>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</si>
  <si>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</si>
  <si>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</si>
  <si>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</si>
  <si>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</si>
  <si>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</si>
  <si>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</si>
  <si>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</si>
  <si>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</si>
  <si>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</si>
  <si>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</si>
  <si>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</si>
  <si>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</si>
  <si>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</si>
  <si>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</si>
  <si>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</si>
  <si>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</si>
  <si>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</si>
  <si>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</si>
  <si>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</si>
  <si>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</si>
  <si>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</si>
  <si>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</si>
  <si>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</si>
  <si>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</si>
  <si>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</si>
  <si>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</si>
  <si>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</si>
  <si>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</si>
  <si>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</si>
  <si>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</si>
  <si>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</si>
  <si>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</si>
  <si>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</si>
  <si>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</si>
  <si>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</si>
  <si>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</si>
  <si>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</si>
  <si>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</si>
  <si>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</si>
  <si>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</si>
  <si>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</si>
  <si>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</si>
  <si>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</si>
  <si>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</si>
  <si>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</si>
  <si>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</si>
  <si>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</si>
  <si>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</si>
  <si>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</si>
  <si>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</si>
  <si>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</si>
  <si>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</si>
  <si>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</si>
  <si>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</si>
  <si>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</si>
  <si>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</si>
  <si>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</si>
  <si>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</si>
  <si>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</si>
  <si>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</si>
  <si>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</si>
  <si>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</si>
  <si>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</si>
  <si>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</si>
  <si>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</si>
  <si>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</si>
  <si>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</si>
  <si>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</si>
  <si>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</si>
  <si>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</si>
  <si>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</si>
  <si>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</si>
  <si>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</si>
  <si>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</si>
  <si>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</si>
  <si>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</si>
  <si>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</si>
  <si>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</si>
  <si>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</si>
  <si>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</si>
  <si>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</si>
  <si>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</si>
  <si>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</si>
  <si>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</si>
  <si>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</si>
  <si>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</si>
  <si>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</si>
  <si>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</si>
  <si>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</si>
  <si>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</si>
  <si>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</si>
  <si>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</si>
  <si>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</si>
  <si>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</si>
  <si>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</si>
  <si>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</si>
  <si>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</si>
  <si>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</si>
  <si>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</si>
  <si>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</si>
  <si>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</si>
  <si>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</si>
  <si>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</si>
  <si>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</si>
  <si>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</si>
  <si>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</si>
  <si>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</si>
  <si>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</si>
  <si>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</si>
  <si>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</si>
  <si>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</si>
  <si>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</si>
  <si>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</si>
  <si>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</si>
  <si>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</si>
  <si>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</si>
  <si>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</si>
  <si>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</si>
  <si>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</si>
  <si>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</si>
  <si>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</si>
  <si>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</si>
  <si>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</si>
  <si>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</si>
  <si>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</si>
  <si>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</si>
  <si>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</si>
  <si>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</si>
  <si>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</si>
  <si>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</si>
  <si>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</si>
  <si>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</si>
  <si>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</si>
  <si>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</si>
  <si>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</si>
  <si>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</si>
  <si>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</si>
  <si>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</si>
  <si>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</si>
  <si>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</si>
  <si>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</si>
  <si>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</si>
  <si>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</si>
  <si>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</si>
  <si>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</si>
  <si>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</si>
  <si>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</si>
  <si>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</si>
  <si>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</si>
  <si>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</si>
  <si>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</si>
  <si>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</si>
  <si>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</si>
  <si>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</si>
  <si>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</si>
  <si>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</si>
  <si>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</si>
  <si>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</si>
  <si>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</si>
  <si>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</si>
  <si>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</si>
  <si>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</si>
  <si>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</si>
  <si>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</si>
  <si>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</si>
  <si>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</si>
  <si>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</si>
  <si>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</si>
  <si>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</si>
  <si>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</si>
  <si>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</si>
  <si>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</si>
  <si>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</si>
  <si>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</si>
  <si>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</si>
  <si>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</si>
  <si>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</si>
  <si>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</si>
  <si>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</si>
  <si>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</si>
  <si>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</si>
  <si>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</si>
  <si>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</si>
  <si>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</si>
  <si>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</si>
  <si>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</si>
  <si>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</si>
  <si>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</si>
  <si>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</si>
  <si>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</si>
  <si>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</si>
  <si>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</si>
  <si>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</si>
  <si>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</si>
  <si>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</si>
  <si>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</si>
  <si>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</si>
  <si>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</si>
  <si>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</si>
  <si>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</si>
  <si>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</si>
  <si>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</si>
  <si>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</si>
  <si>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</si>
  <si>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</si>
  <si>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</si>
  <si>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</si>
  <si>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</si>
  <si>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</si>
  <si>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</si>
  <si>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</si>
  <si>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</si>
  <si>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</si>
  <si>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</si>
  <si>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</si>
  <si>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</si>
  <si>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</si>
  <si>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</si>
  <si>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</si>
  <si>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</si>
  <si>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</si>
  <si>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</si>
  <si>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</si>
  <si>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</si>
  <si>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</si>
  <si>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</si>
  <si>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</si>
  <si>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</si>
  <si>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</si>
  <si>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</si>
  <si>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</si>
  <si>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</si>
  <si>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</si>
  <si>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</si>
  <si>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</si>
  <si>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</si>
  <si>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</si>
  <si>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</si>
  <si>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</si>
  <si>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</si>
  <si>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</si>
  <si>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</si>
  <si>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</si>
  <si>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</si>
  <si>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</si>
  <si>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</si>
  <si>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</si>
  <si>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</si>
  <si>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</si>
  <si>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</si>
  <si>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</si>
  <si>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</si>
  <si>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</si>
  <si>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</si>
  <si>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</si>
  <si>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</si>
  <si>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</si>
  <si>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</si>
  <si>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</si>
  <si>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</si>
  <si>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</si>
  <si>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</si>
  <si>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</si>
  <si>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</si>
  <si>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</si>
  <si>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</si>
  <si>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</si>
  <si>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</si>
  <si>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</si>
  <si>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</si>
  <si>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</si>
  <si>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</si>
  <si>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</si>
  <si>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</si>
  <si>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</si>
  <si>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</si>
  <si>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</si>
  <si>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</si>
  <si>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</si>
  <si>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</si>
  <si>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</si>
  <si>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</si>
  <si>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</si>
  <si>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</si>
  <si>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</si>
  <si>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</si>
  <si>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</si>
  <si>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</si>
  <si>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</si>
  <si>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</si>
  <si>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</si>
  <si>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</si>
  <si>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</si>
  <si>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</si>
  <si>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</si>
  <si>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</si>
  <si>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</si>
  <si>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</si>
  <si>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</si>
  <si>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</si>
  <si>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</si>
  <si>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</si>
  <si>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</si>
  <si>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</si>
  <si>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</si>
  <si>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</si>
  <si>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</si>
  <si>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</si>
  <si>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</si>
  <si>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</si>
  <si>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</si>
  <si>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</si>
  <si>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</si>
  <si>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</si>
  <si>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</si>
  <si>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</si>
  <si>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</si>
  <si>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</si>
  <si>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</si>
  <si>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</si>
  <si>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</si>
  <si>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</si>
  <si>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</si>
  <si>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</si>
  <si>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</si>
  <si>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</si>
  <si>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</si>
  <si>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</si>
  <si>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</si>
  <si>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</si>
  <si>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</si>
  <si>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</si>
  <si>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</si>
  <si>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</si>
  <si>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</si>
  <si>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</si>
  <si>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</si>
  <si>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</si>
  <si>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</si>
  <si>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</si>
  <si>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</si>
  <si>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</si>
  <si>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</si>
  <si>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</si>
  <si>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</si>
  <si>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</si>
  <si>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</si>
  <si>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</si>
  <si>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</si>
  <si>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</si>
  <si>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</si>
  <si>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</si>
  <si>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</si>
  <si>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</si>
  <si>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</si>
  <si>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</si>
  <si>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</si>
  <si>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</si>
  <si>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</si>
  <si>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</si>
  <si>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</si>
  <si>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</si>
  <si>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</si>
  <si>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</si>
  <si>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</si>
  <si>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</si>
  <si>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</si>
  <si>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</si>
  <si>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</si>
  <si>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</si>
  <si>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</si>
  <si>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</si>
  <si>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</si>
  <si>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</si>
  <si>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</si>
  <si>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</si>
  <si>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</si>
  <si>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</si>
  <si>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</si>
  <si>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</si>
  <si>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</si>
  <si>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</si>
  <si>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</si>
  <si>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</si>
  <si>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</si>
  <si>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</si>
  <si>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</si>
  <si>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</si>
  <si>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</si>
  <si>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</si>
  <si>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</si>
  <si>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</si>
  <si>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</si>
  <si>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</si>
  <si>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</si>
  <si>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</si>
  <si>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</si>
  <si>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</si>
  <si>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</si>
  <si>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</si>
  <si>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</si>
  <si>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</si>
  <si>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</si>
  <si>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</si>
  <si>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</si>
  <si>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</si>
  <si>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</si>
  <si>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</si>
  <si>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</si>
  <si>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</si>
  <si>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</si>
  <si>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</si>
  <si>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</si>
  <si>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</si>
  <si>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</si>
  <si>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</si>
  <si>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</si>
  <si>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</si>
  <si>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</si>
  <si>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</si>
  <si>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</si>
  <si>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</si>
  <si>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</si>
  <si>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</si>
  <si>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</si>
  <si>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</si>
  <si>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</si>
  <si>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</si>
  <si>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</si>
  <si>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</si>
  <si>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</si>
  <si>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</si>
  <si>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</si>
  <si>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</si>
  <si>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</si>
  <si>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</si>
  <si>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</si>
  <si>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</si>
  <si>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</si>
  <si>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</si>
  <si>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</si>
  <si>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</si>
  <si>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</si>
  <si>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</si>
  <si>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</si>
  <si>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</si>
  <si>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</si>
  <si>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</si>
  <si>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</si>
  <si>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</si>
  <si>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</si>
  <si>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</si>
  <si>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</si>
  <si>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</si>
  <si>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</si>
  <si>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</si>
  <si>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</si>
  <si>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</si>
  <si>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</si>
  <si>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</si>
  <si>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</si>
  <si>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</si>
  <si>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</si>
  <si>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</si>
  <si>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</si>
  <si>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</si>
  <si>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</si>
  <si>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</si>
  <si>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</si>
  <si>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</si>
  <si>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</si>
  <si>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</si>
  <si>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</si>
  <si>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</si>
  <si>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</si>
  <si>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</si>
  <si>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</si>
  <si>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</si>
  <si>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</si>
  <si>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</si>
  <si>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</si>
  <si>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</si>
  <si>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</si>
  <si>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</si>
  <si>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</si>
  <si>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</si>
  <si>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</si>
  <si>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</si>
  <si>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</si>
  <si>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</si>
  <si>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</si>
  <si>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</si>
  <si>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</si>
  <si>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</si>
  <si>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</si>
  <si>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</si>
  <si>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</si>
  <si>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</si>
  <si>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</si>
  <si>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</si>
  <si>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</si>
  <si>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</si>
  <si>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</si>
  <si>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</si>
  <si>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</si>
  <si>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</si>
  <si>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</si>
  <si>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</si>
  <si>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</si>
  <si>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</si>
  <si>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</si>
  <si>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</si>
  <si>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</si>
  <si>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</si>
  <si>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</si>
  <si>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</si>
  <si>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</si>
  <si>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</si>
  <si>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</si>
  <si>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</si>
  <si>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</si>
  <si>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</si>
  <si>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</si>
  <si>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</si>
  <si>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</si>
  <si>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</si>
  <si>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</si>
  <si>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</si>
  <si>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</si>
  <si>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</si>
  <si>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</si>
  <si>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</si>
  <si>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</si>
  <si>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</si>
  <si>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</si>
  <si>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</si>
  <si>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</si>
  <si>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</si>
  <si>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</si>
  <si>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</si>
  <si>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</si>
  <si>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</si>
  <si>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</si>
  <si>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</si>
  <si>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</si>
  <si>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</si>
  <si>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</si>
  <si>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</si>
  <si>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</si>
  <si>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</si>
  <si>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</si>
  <si>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</si>
  <si>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</si>
  <si>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</si>
  <si>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</si>
  <si>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</si>
  <si>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</si>
  <si>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</si>
  <si>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</si>
  <si>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</si>
  <si>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</si>
  <si>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</si>
  <si>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</si>
  <si>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</si>
  <si>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</si>
  <si>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</si>
  <si>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</si>
  <si>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</si>
  <si>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</si>
  <si>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</si>
  <si>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</si>
  <si>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</si>
  <si>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</si>
  <si>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</si>
  <si>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</si>
  <si>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</si>
  <si>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</si>
  <si>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</si>
  <si>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</si>
  <si>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</si>
  <si>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</si>
  <si>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</si>
  <si>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</si>
  <si>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</si>
  <si>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</si>
  <si>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</si>
  <si>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</si>
  <si>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</si>
  <si>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</si>
  <si>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</si>
  <si>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</si>
  <si>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</si>
  <si>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</si>
  <si>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</si>
  <si>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</si>
  <si>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</si>
  <si>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</si>
  <si>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</si>
  <si>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</si>
  <si>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</si>
  <si>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</si>
  <si>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</si>
  <si>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</si>
  <si>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</si>
  <si>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</si>
  <si>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</si>
  <si>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</si>
  <si>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</si>
  <si>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</si>
  <si>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</si>
  <si>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</si>
  <si>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</si>
  <si>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</si>
  <si>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</si>
  <si>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</si>
  <si>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</si>
  <si>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</si>
  <si>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</si>
  <si>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</si>
  <si>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</si>
  <si>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</si>
  <si>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</si>
  <si>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</si>
  <si>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</si>
  <si>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</si>
  <si>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</si>
  <si>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</si>
  <si>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</si>
  <si>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</si>
  <si>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</si>
  <si>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</si>
  <si>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</si>
  <si>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</si>
  <si>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</si>
  <si>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</si>
  <si>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</si>
  <si>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</si>
  <si>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</si>
  <si>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</si>
  <si>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</si>
  <si>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</si>
  <si>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</si>
  <si>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</si>
  <si>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</si>
  <si>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</si>
  <si>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</si>
  <si>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</si>
  <si>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</si>
  <si>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</si>
  <si>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</si>
  <si>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</si>
  <si>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</si>
  <si>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</si>
  <si>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</si>
  <si>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</si>
  <si>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</si>
  <si>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</si>
  <si>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</si>
  <si>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</si>
  <si>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</si>
  <si>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</si>
  <si>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</si>
  <si>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</si>
  <si>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</si>
  <si>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</si>
  <si>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</si>
  <si>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</si>
  <si>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</si>
  <si>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</si>
  <si>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</si>
  <si>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</si>
  <si>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</si>
  <si>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</si>
  <si>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</si>
  <si>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</si>
  <si>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</si>
  <si>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</si>
  <si>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</si>
  <si>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</si>
  <si>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</si>
  <si>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</si>
  <si>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</si>
  <si>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</si>
  <si>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</si>
  <si>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</si>
  <si>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</si>
  <si>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</si>
  <si>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</si>
  <si>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</si>
  <si>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</si>
  <si>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</si>
  <si>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</si>
  <si>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</si>
  <si>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</si>
  <si>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</si>
  <si>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</si>
  <si>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</si>
  <si>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</si>
  <si>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</si>
  <si>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</si>
  <si>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</si>
  <si>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</si>
  <si>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</si>
  <si>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</si>
  <si>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</si>
  <si>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</si>
  <si>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</si>
  <si>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</si>
  <si>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</si>
  <si>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</si>
  <si>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</si>
  <si>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</si>
  <si>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</si>
  <si>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</si>
  <si>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</si>
  <si>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</si>
  <si>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</si>
  <si>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</si>
  <si>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</si>
  <si>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</si>
  <si>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</si>
  <si>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</si>
  <si>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</si>
  <si>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</si>
  <si>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</si>
  <si>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</si>
  <si>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</si>
  <si>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</si>
  <si>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</si>
  <si>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</si>
  <si>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</si>
  <si>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</si>
  <si>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</si>
  <si>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</si>
  <si>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</si>
  <si>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</si>
  <si>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</si>
  <si>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</si>
  <si>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</si>
  <si>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</si>
  <si>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</si>
  <si>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</si>
  <si>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</si>
  <si>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</si>
  <si>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</si>
  <si>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</si>
  <si>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</si>
  <si>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</si>
  <si>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</si>
  <si>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</si>
  <si>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</si>
  <si>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</si>
  <si>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</si>
  <si>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</si>
  <si>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</si>
  <si>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</si>
  <si>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</si>
  <si>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</si>
  <si>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</si>
  <si>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</si>
  <si>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</si>
  <si>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</si>
  <si>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</si>
  <si>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</si>
  <si>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</si>
  <si>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</si>
  <si>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</si>
  <si>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</si>
  <si>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</si>
  <si>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</si>
  <si>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</si>
  <si>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</si>
  <si>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</si>
  <si>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</si>
  <si>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</si>
  <si>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</si>
  <si>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</si>
  <si>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</si>
  <si>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</si>
  <si>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</si>
  <si>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</si>
  <si>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</si>
  <si>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</si>
  <si>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</si>
  <si>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</si>
  <si>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</si>
  <si>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</si>
  <si>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</si>
  <si>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</si>
  <si>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</si>
  <si>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</si>
  <si>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</si>
  <si>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</si>
  <si>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</si>
  <si>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</si>
  <si>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</si>
  <si>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</si>
  <si>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</si>
  <si>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</si>
  <si>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</si>
  <si>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</si>
  <si>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</si>
  <si>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</si>
  <si>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</si>
  <si>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</si>
  <si>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</si>
  <si>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</si>
  <si>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</si>
  <si>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</si>
  <si>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</si>
  <si>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</si>
  <si>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</si>
  <si>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</si>
  <si>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</si>
  <si>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</si>
  <si>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</si>
  <si>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</si>
  <si>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</si>
  <si>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</si>
  <si>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</si>
  <si>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</si>
  <si>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</si>
  <si>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</si>
  <si>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</si>
  <si>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</si>
  <si>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</si>
  <si>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</si>
  <si>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</si>
  <si>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</si>
  <si>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</si>
  <si>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</si>
  <si>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</si>
  <si>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</si>
  <si>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</si>
  <si>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</si>
  <si>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</si>
  <si>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</si>
  <si>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</si>
  <si>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</si>
  <si>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</si>
  <si>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</si>
  <si>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</si>
  <si>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</si>
  <si>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</si>
  <si>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</si>
  <si>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</si>
  <si>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</si>
  <si>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</si>
  <si>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</si>
  <si>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</si>
  <si>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</si>
  <si>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</si>
  <si>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</si>
  <si>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</si>
  <si>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</si>
  <si>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</si>
  <si>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</si>
  <si>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</si>
  <si>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</si>
  <si>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</si>
  <si>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</si>
  <si>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</si>
  <si>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</si>
  <si>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</si>
  <si>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</si>
  <si>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</si>
  <si>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</si>
  <si>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</si>
  <si>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</si>
  <si>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</si>
  <si>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</si>
  <si>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</si>
  <si>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</si>
  <si>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</si>
  <si>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</si>
  <si>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</si>
  <si>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</si>
  <si>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</si>
  <si>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</si>
  <si>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</si>
  <si>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</si>
  <si>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</si>
  <si>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</si>
  <si>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</si>
  <si>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</si>
  <si>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</si>
  <si>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</si>
  <si>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</si>
  <si>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</si>
  <si>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</si>
  <si>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</si>
  <si>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</si>
  <si>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</si>
  <si>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</si>
  <si>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</si>
  <si>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</si>
  <si>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</si>
  <si>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</si>
  <si>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</si>
  <si>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</si>
  <si>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</si>
  <si>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</si>
  <si>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</si>
  <si>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</si>
  <si>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</si>
  <si>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</si>
  <si>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</si>
  <si>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</si>
  <si>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</si>
  <si>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</si>
  <si>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</si>
  <si>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</si>
  <si>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</si>
  <si>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</si>
  <si>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</si>
  <si>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</si>
  <si>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</si>
  <si>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</si>
  <si>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</si>
  <si>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</si>
  <si>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</si>
  <si>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</si>
  <si>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</si>
  <si>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</si>
  <si>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</si>
  <si>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</si>
  <si>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</si>
  <si>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</si>
  <si>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</si>
  <si>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</si>
  <si>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</si>
  <si>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</si>
  <si>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</si>
  <si>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</si>
  <si>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</si>
  <si>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</si>
  <si>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</si>
  <si>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</si>
  <si>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</si>
  <si>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</si>
  <si>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</si>
  <si>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</si>
  <si>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</si>
  <si>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</si>
  <si>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</si>
  <si>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</si>
  <si>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</si>
  <si>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</si>
  <si>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</si>
  <si>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</si>
  <si>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</si>
  <si>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</si>
  <si>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</si>
  <si>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</si>
  <si>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</si>
  <si>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</si>
  <si>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</si>
  <si>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</si>
  <si>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</si>
  <si>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</si>
  <si>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</si>
  <si>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</si>
  <si>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</si>
  <si>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</si>
  <si>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</si>
  <si>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</si>
  <si>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</si>
  <si>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</si>
  <si>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</si>
  <si>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</si>
  <si>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</si>
  <si>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</si>
  <si>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</si>
  <si>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</si>
  <si>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</si>
  <si>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</si>
  <si>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</si>
  <si>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</si>
  <si>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</si>
  <si>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</si>
  <si>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</si>
  <si>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</si>
  <si>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</si>
  <si>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</si>
  <si>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</si>
  <si>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</si>
  <si>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</si>
  <si>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</si>
  <si>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</si>
  <si>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</si>
  <si>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</si>
  <si>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</si>
  <si>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</si>
  <si>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</si>
  <si>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</si>
  <si>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</si>
  <si>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</si>
  <si>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</si>
  <si>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</si>
  <si>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</si>
  <si>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</si>
  <si>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</si>
  <si>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</si>
  <si>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</si>
  <si>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</si>
  <si>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</si>
  <si>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</si>
  <si>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</si>
  <si>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</si>
  <si>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</si>
  <si>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</si>
  <si>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</si>
  <si>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</si>
  <si>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</si>
  <si>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</si>
  <si>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</si>
  <si>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</si>
  <si>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</si>
  <si>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</si>
  <si>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</si>
  <si>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</si>
  <si>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</si>
  <si>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</si>
  <si>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</si>
  <si>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</si>
  <si>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</si>
  <si>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</si>
  <si>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</si>
  <si>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</si>
  <si>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</si>
  <si>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</si>
  <si>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</si>
  <si>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</si>
  <si>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</si>
  <si>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</si>
  <si>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</si>
  <si>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</si>
  <si>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</si>
  <si>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</si>
  <si>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</si>
  <si>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</si>
  <si>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</si>
  <si>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</si>
  <si>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</si>
  <si>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</si>
  <si>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</si>
  <si>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</si>
  <si>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</si>
  <si>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</si>
  <si>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</si>
  <si>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</si>
  <si>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</si>
  <si>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</si>
  <si>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</si>
  <si>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</si>
  <si>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</si>
  <si>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</si>
  <si>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</si>
  <si>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</si>
  <si>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</si>
  <si>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</si>
  <si>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</si>
  <si>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</si>
  <si>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</si>
  <si>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</si>
  <si>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</si>
  <si>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</si>
  <si>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</si>
  <si>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</si>
  <si>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</si>
  <si>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</si>
  <si>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</si>
  <si>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</si>
  <si>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</si>
  <si>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</si>
  <si>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</si>
  <si>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</si>
  <si>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</si>
  <si>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</si>
  <si>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</si>
  <si>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</si>
  <si>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</si>
  <si>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</si>
  <si>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</si>
  <si>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</si>
  <si>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</si>
  <si>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</si>
  <si>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</si>
  <si>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</si>
  <si>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</si>
  <si>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</si>
  <si>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</si>
  <si>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</si>
  <si>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</si>
  <si>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</si>
  <si>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</si>
  <si>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</si>
  <si>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</si>
  <si>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</si>
  <si>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</si>
  <si>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</si>
  <si>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</si>
  <si>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</si>
  <si>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</si>
  <si>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</si>
  <si>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</si>
  <si>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</si>
  <si>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</si>
  <si>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</si>
  <si>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</si>
  <si>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</si>
  <si>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</si>
  <si>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</si>
  <si>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</si>
  <si>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</si>
  <si>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</si>
  <si>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</si>
  <si>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</si>
  <si>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</si>
  <si>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</si>
  <si>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</si>
  <si>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</si>
  <si>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</si>
  <si>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</si>
  <si>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</si>
  <si>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</si>
  <si>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</si>
  <si>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</si>
  <si>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</si>
  <si>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</si>
  <si>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</si>
  <si>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</si>
  <si>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</si>
  <si>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</si>
  <si>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</si>
  <si>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</si>
  <si>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</si>
  <si>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</si>
  <si>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</si>
  <si>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</si>
  <si>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</si>
  <si>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</si>
  <si>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</si>
  <si>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</si>
  <si>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</si>
  <si>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</si>
  <si>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</si>
  <si>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</si>
  <si>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</si>
  <si>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</si>
  <si>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</si>
  <si>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</si>
  <si>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</si>
  <si>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</si>
  <si>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</si>
  <si>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</si>
  <si>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</si>
  <si>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</si>
  <si>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</si>
  <si>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</si>
  <si>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</si>
  <si>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</si>
  <si>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</si>
  <si>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</si>
  <si>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</si>
  <si>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</si>
  <si>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</si>
  <si>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</si>
  <si>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</si>
  <si>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</si>
  <si>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</si>
  <si>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</si>
  <si>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</si>
  <si>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</si>
  <si>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</si>
  <si>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</si>
  <si>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</si>
  <si>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</si>
  <si>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</si>
  <si>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</si>
  <si>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</si>
  <si>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</si>
  <si>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</si>
  <si>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</si>
  <si>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</si>
  <si>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</si>
  <si>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</si>
  <si>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</si>
  <si>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</si>
  <si>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</si>
  <si>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</si>
  <si>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</si>
  <si>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</si>
  <si>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</si>
  <si>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</si>
  <si>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</si>
  <si>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</si>
  <si>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</si>
  <si>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</si>
  <si>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</si>
  <si>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</si>
  <si>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</si>
  <si>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</si>
  <si>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</si>
  <si>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</si>
  <si>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</si>
  <si>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</si>
  <si>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</si>
  <si>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</si>
  <si>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</si>
  <si>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</si>
  <si>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</si>
  <si>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</si>
  <si>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</si>
  <si>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</si>
  <si>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</si>
  <si>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</si>
  <si>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</si>
  <si>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</si>
  <si>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</si>
  <si>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</si>
  <si>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</si>
  <si>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</si>
  <si>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</si>
  <si>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</si>
  <si>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</si>
  <si>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</si>
  <si>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</si>
  <si>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</si>
  <si>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</si>
  <si>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</si>
  <si>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</si>
  <si>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</si>
  <si>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</si>
  <si>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</si>
  <si>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</si>
  <si>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</si>
  <si>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</si>
  <si>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</si>
  <si>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</si>
  <si>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</si>
  <si>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</si>
  <si>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</si>
  <si>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</si>
  <si>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</si>
  <si>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</si>
  <si>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</si>
  <si>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</si>
  <si>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</si>
  <si>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</si>
  <si>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</si>
  <si>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</si>
  <si>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</si>
  <si>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</si>
  <si>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</si>
  <si>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</si>
  <si>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</si>
  <si>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</si>
  <si>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</si>
  <si>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</si>
  <si>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</si>
  <si>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</si>
  <si>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</si>
  <si>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</si>
  <si>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</si>
  <si>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</si>
  <si>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</si>
  <si>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</si>
  <si>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</si>
  <si>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</si>
  <si>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</si>
  <si>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</si>
  <si>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</si>
  <si>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</si>
  <si>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</si>
  <si>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</si>
  <si>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</si>
  <si>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</si>
  <si>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</si>
  <si>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</si>
  <si>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</si>
  <si>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</si>
  <si>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</si>
  <si>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</si>
  <si>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</si>
  <si>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</si>
  <si>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</si>
  <si>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</si>
  <si>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</si>
  <si>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</si>
  <si>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</si>
  <si>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</si>
  <si>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</si>
  <si>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</si>
  <si>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</si>
  <si>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</si>
  <si>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</si>
  <si>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</si>
  <si>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</si>
  <si>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</si>
  <si>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</si>
  <si>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</si>
  <si>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</si>
  <si>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</si>
  <si>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</si>
  <si>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</si>
  <si>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</si>
  <si>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</si>
  <si>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</si>
  <si>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</si>
  <si>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</si>
  <si>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</si>
  <si>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</si>
  <si>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</si>
  <si>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</si>
  <si>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</si>
  <si>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</si>
  <si>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</si>
  <si>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</si>
  <si>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</si>
  <si>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</si>
  <si>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</si>
  <si>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</si>
  <si>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</si>
  <si>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</si>
  <si>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</si>
  <si>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</si>
  <si>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</si>
  <si>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</si>
  <si>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</si>
  <si>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</si>
  <si>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</si>
  <si>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</si>
  <si>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</si>
  <si>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</si>
  <si>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</si>
  <si>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</si>
  <si>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</si>
  <si>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</si>
  <si>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</si>
  <si>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</si>
  <si>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</si>
  <si>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</si>
  <si>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</si>
  <si>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</si>
  <si>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</si>
  <si>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</si>
  <si>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</si>
  <si>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</si>
  <si>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</si>
  <si>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</si>
  <si>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</si>
  <si>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</si>
  <si>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</si>
  <si>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</si>
  <si>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</si>
  <si>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</si>
  <si>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</si>
  <si>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</si>
  <si>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</si>
  <si>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</si>
  <si>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</si>
  <si>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</si>
  <si>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</si>
  <si>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</si>
  <si>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</si>
  <si>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</si>
  <si>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</si>
  <si>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</si>
  <si>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</si>
  <si>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</si>
  <si>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</si>
  <si>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</si>
  <si>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</si>
  <si>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</si>
  <si>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</si>
  <si>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</si>
  <si>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</si>
  <si>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</si>
  <si>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</si>
  <si>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</si>
  <si>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</si>
  <si>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</si>
  <si>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</si>
  <si>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</si>
  <si>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</si>
  <si>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</si>
  <si>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</si>
  <si>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</si>
  <si>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</si>
  <si>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</si>
  <si>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</si>
  <si>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</si>
  <si>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</si>
  <si>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</si>
  <si>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</si>
  <si>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</si>
  <si>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</si>
  <si>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</si>
  <si>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</si>
  <si>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</si>
  <si>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</si>
  <si>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</si>
  <si>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</si>
  <si>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</si>
  <si>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</si>
  <si>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</si>
  <si>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</si>
  <si>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</si>
  <si>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</si>
  <si>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</si>
  <si>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</si>
  <si>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</si>
  <si>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</si>
  <si>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</si>
  <si>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</si>
  <si>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</si>
  <si>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</si>
  <si>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</si>
  <si>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</si>
  <si>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</si>
  <si>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</si>
  <si>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</si>
  <si>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</si>
  <si>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</si>
  <si>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</si>
  <si>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</si>
  <si>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</si>
  <si>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</si>
  <si>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</si>
  <si>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</si>
  <si>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</si>
  <si>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</si>
  <si>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</si>
  <si>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</si>
  <si>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</si>
  <si>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</si>
  <si>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</si>
  <si>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</si>
  <si>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</si>
  <si>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</si>
  <si>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</si>
  <si>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</si>
  <si>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</si>
  <si>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</si>
  <si>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</si>
  <si>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</si>
  <si>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</si>
  <si>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</si>
  <si>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</si>
  <si>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</si>
  <si>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</si>
  <si>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</si>
  <si>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</si>
  <si>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</si>
  <si>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</si>
  <si>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</si>
  <si>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</si>
  <si>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</si>
  <si>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</si>
  <si>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</si>
  <si>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</si>
  <si>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</si>
  <si>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</si>
  <si>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</si>
  <si>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</si>
  <si>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</si>
  <si>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</si>
  <si>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</si>
  <si>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</si>
  <si>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</si>
  <si>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</si>
  <si>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</si>
  <si>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</si>
  <si>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</si>
  <si>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</si>
  <si>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</si>
  <si>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</si>
  <si>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</si>
  <si>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</si>
  <si>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</si>
  <si>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</si>
  <si>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</si>
  <si>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</si>
  <si>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</si>
  <si>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</si>
  <si>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</si>
  <si>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</si>
  <si>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</si>
  <si>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</si>
  <si>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</si>
  <si>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</si>
  <si>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</si>
  <si>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</si>
  <si>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</si>
  <si>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</si>
  <si>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</si>
  <si>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</si>
  <si>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</si>
  <si>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</si>
  <si>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</si>
  <si>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</si>
  <si>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</si>
  <si>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</si>
  <si>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</si>
  <si>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</si>
  <si>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</si>
  <si>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</si>
  <si>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</si>
  <si>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</si>
  <si>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</si>
  <si>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</si>
  <si>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</si>
  <si>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</si>
  <si>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</si>
  <si>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</si>
  <si>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</si>
  <si>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</si>
  <si>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</si>
  <si>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</si>
  <si>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</si>
  <si>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</si>
  <si>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</si>
  <si>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</si>
  <si>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</si>
  <si>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</si>
  <si>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</si>
  <si>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</si>
  <si>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</si>
  <si>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</si>
  <si>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</si>
  <si>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</si>
  <si>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</si>
  <si>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</si>
  <si>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</si>
  <si>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</si>
  <si>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</si>
  <si>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</si>
  <si>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</si>
  <si>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</si>
  <si>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</si>
  <si>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</si>
  <si>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</si>
  <si>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</si>
  <si>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</si>
  <si>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</si>
  <si>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</si>
  <si>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</si>
  <si>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</si>
  <si>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</si>
  <si>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</si>
  <si>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</si>
  <si>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</si>
  <si>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</si>
  <si>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</si>
  <si>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</si>
  <si>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</si>
  <si>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</si>
  <si>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</si>
  <si>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</si>
  <si>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</si>
  <si>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</si>
  <si>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</si>
  <si>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</si>
  <si>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</si>
  <si>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</si>
  <si>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</si>
  <si>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</si>
  <si>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</si>
  <si>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</si>
  <si>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</si>
  <si>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</si>
  <si>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</si>
  <si>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</si>
  <si>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</si>
  <si>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</si>
  <si>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</si>
  <si>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</si>
  <si>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</si>
  <si>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</si>
  <si>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</si>
  <si>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</si>
  <si>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</si>
  <si>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</si>
  <si>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</si>
  <si>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</si>
  <si>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</si>
  <si>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</si>
  <si>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</si>
  <si>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</si>
  <si>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</si>
  <si>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</si>
  <si>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</si>
  <si>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</si>
  <si>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</si>
  <si>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</si>
  <si>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</si>
  <si>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</si>
  <si>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</si>
  <si>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</si>
  <si>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</si>
  <si>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</si>
  <si>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</si>
  <si>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</si>
  <si>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</si>
  <si>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</si>
  <si>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</si>
  <si>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</si>
  <si>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</si>
  <si>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</si>
  <si>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</si>
  <si>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</si>
  <si>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</si>
  <si>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</si>
  <si>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</si>
  <si>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</si>
  <si>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</si>
  <si>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</si>
  <si>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</si>
  <si>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</si>
  <si>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</si>
  <si>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</si>
  <si>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</si>
  <si>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</si>
  <si>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</si>
  <si>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</si>
  <si>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</si>
  <si>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</si>
  <si>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</si>
  <si>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</si>
  <si>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</si>
  <si>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</si>
  <si>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</si>
  <si>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</si>
  <si>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</si>
  <si>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</si>
  <si>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</si>
  <si>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</si>
  <si>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</si>
  <si>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</si>
  <si>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</si>
  <si>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</si>
  <si>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</si>
  <si>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</si>
  <si>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</si>
  <si>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</si>
  <si>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</si>
  <si>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</si>
  <si>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</si>
  <si>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</si>
  <si>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</si>
  <si>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</si>
  <si>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</si>
  <si>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</si>
  <si>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</si>
  <si>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</si>
  <si>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</si>
  <si>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</si>
  <si>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</si>
  <si>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</si>
  <si>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</si>
  <si>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</si>
  <si>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</si>
  <si>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</si>
  <si>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</si>
  <si>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</si>
  <si>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</si>
  <si>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</si>
  <si>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</si>
  <si>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</si>
  <si>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</si>
  <si>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</si>
  <si>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</si>
  <si>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</si>
  <si>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</si>
  <si>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</si>
  <si>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</si>
  <si>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</si>
  <si>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</si>
  <si>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</si>
  <si>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</si>
  <si>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</si>
  <si>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</si>
  <si>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</si>
  <si>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</si>
  <si>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</si>
  <si>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</si>
  <si>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</si>
  <si>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</si>
  <si>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</si>
  <si>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</si>
  <si>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</si>
  <si>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</si>
  <si>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</si>
  <si>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</si>
  <si>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</si>
  <si>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</si>
  <si>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</si>
  <si>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</si>
  <si>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</si>
  <si>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</si>
  <si>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</si>
  <si>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</si>
  <si>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</si>
  <si>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</si>
  <si>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</si>
  <si>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</si>
  <si>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</si>
  <si>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</si>
  <si>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</si>
  <si>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</si>
  <si>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</si>
  <si>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</si>
  <si>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</si>
  <si>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</si>
  <si>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</si>
  <si>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</si>
  <si>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</si>
  <si>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</si>
  <si>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</si>
  <si>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</si>
  <si>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</si>
  <si>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</si>
  <si>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</si>
  <si>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</si>
  <si>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</si>
  <si>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</si>
  <si>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</si>
  <si>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</si>
  <si>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</si>
  <si>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</si>
  <si>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</si>
  <si>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</si>
  <si>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</si>
  <si>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</si>
  <si>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</si>
  <si>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</si>
  <si>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</si>
  <si>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</si>
  <si>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</si>
  <si>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</si>
  <si>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</si>
  <si>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</si>
  <si>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</si>
  <si>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</si>
  <si>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</si>
  <si>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</si>
  <si>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</si>
  <si>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</si>
  <si>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</si>
  <si>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</si>
  <si>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</si>
  <si>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</si>
  <si>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</si>
  <si>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</si>
  <si>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</si>
  <si>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</si>
  <si>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</si>
  <si>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</si>
  <si>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</si>
  <si>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</si>
  <si>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</si>
  <si>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</si>
  <si>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</si>
  <si>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</si>
  <si>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</si>
  <si>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</si>
  <si>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</si>
  <si>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</si>
  <si>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</si>
  <si>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</si>
  <si>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</si>
  <si>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</si>
  <si>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</si>
  <si>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</si>
  <si>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</si>
  <si>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</si>
  <si>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</si>
  <si>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</si>
  <si>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</si>
  <si>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</si>
  <si>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</si>
  <si>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</si>
  <si>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</si>
  <si>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</si>
  <si>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</si>
  <si>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</si>
  <si>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</si>
  <si>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</si>
  <si>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</si>
  <si>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</si>
  <si>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</si>
  <si>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</si>
  <si>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</si>
  <si>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</si>
  <si>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</si>
  <si>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</si>
  <si>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</si>
  <si>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</si>
  <si>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</si>
  <si>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</si>
  <si>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</si>
  <si>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</si>
  <si>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</si>
  <si>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</si>
  <si>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</si>
  <si>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</si>
  <si>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</si>
  <si>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</si>
  <si>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</si>
  <si>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</si>
  <si>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</si>
  <si>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</si>
  <si>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</si>
  <si>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</si>
  <si>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</si>
  <si>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</si>
  <si>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</si>
  <si>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</si>
  <si>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</si>
  <si>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</si>
  <si>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</si>
  <si>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</si>
  <si>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</si>
  <si>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</si>
  <si>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</si>
  <si>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</si>
  <si>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</si>
  <si>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</si>
  <si>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</si>
  <si>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</si>
  <si>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</si>
  <si>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</si>
  <si>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</si>
  <si>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</si>
  <si>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</si>
  <si>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</si>
  <si>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</si>
  <si>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</si>
  <si>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</si>
  <si>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</si>
  <si>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</si>
  <si>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</si>
  <si>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</si>
  <si>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</si>
  <si>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</si>
  <si>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</si>
  <si>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</si>
  <si>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</si>
  <si>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</si>
  <si>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</si>
  <si>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</si>
  <si>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</si>
  <si>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</si>
  <si>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</si>
  <si>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</si>
  <si>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</si>
  <si>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</si>
  <si>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</si>
  <si>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</si>
  <si>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</si>
  <si>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</si>
  <si>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</si>
  <si>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</si>
  <si>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</si>
  <si>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</si>
  <si>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</si>
  <si>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</si>
  <si>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</si>
  <si>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</si>
  <si>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</si>
  <si>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</si>
  <si>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</si>
  <si>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</si>
  <si>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</si>
  <si>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</si>
  <si>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</si>
  <si>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</si>
  <si>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</si>
  <si>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</si>
  <si>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</si>
  <si>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</si>
  <si>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</si>
  <si>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</si>
  <si>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</si>
  <si>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</si>
  <si>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</si>
  <si>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</si>
  <si>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</si>
  <si>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</si>
  <si>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</si>
  <si>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</si>
  <si>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</si>
  <si>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</si>
  <si>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</si>
  <si>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</si>
  <si>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</si>
  <si>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</si>
  <si>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</si>
  <si>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</si>
  <si>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</si>
  <si>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</si>
  <si>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</si>
  <si>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</si>
  <si>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</si>
  <si>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</si>
  <si>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</si>
  <si>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</si>
  <si>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</si>
  <si>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</si>
  <si>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</si>
  <si>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</si>
  <si>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</si>
  <si>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</si>
  <si>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</si>
  <si>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</si>
  <si>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</si>
  <si>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</si>
  <si>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</si>
  <si>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</si>
  <si>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</si>
  <si>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</si>
  <si>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</si>
  <si>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</si>
  <si>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</si>
  <si>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</si>
  <si>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</si>
  <si>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</si>
  <si>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</si>
  <si>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</si>
  <si>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</si>
  <si>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</si>
  <si>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</si>
  <si>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</si>
  <si>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</si>
  <si>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</si>
  <si>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</si>
  <si>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</si>
  <si>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</si>
  <si>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</si>
  <si>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</si>
  <si>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</si>
  <si>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</si>
  <si>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</si>
  <si>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</si>
  <si>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</si>
  <si>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</si>
  <si>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</si>
  <si>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</si>
  <si>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</si>
  <si>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</si>
  <si>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</si>
  <si>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</si>
  <si>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</si>
  <si>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</si>
  <si>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</si>
  <si>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</si>
  <si>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</si>
  <si>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</si>
  <si>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</si>
  <si>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</si>
  <si>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</si>
  <si>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</si>
  <si>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</si>
  <si>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</si>
  <si>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</si>
  <si>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</si>
  <si>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</si>
  <si>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</si>
  <si>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</si>
  <si>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</si>
  <si>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</si>
  <si>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</si>
  <si>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</si>
  <si>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</si>
  <si>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</si>
  <si>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</si>
  <si>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</si>
  <si>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</si>
  <si>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</si>
  <si>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</si>
  <si>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</si>
  <si>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</si>
  <si>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</si>
  <si>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</si>
  <si>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</si>
  <si>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</si>
  <si>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</si>
  <si>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</si>
  <si>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</si>
  <si>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</si>
  <si>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</si>
  <si>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</si>
  <si>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</si>
  <si>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</si>
  <si>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</si>
  <si>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</si>
  <si>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</si>
  <si>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</si>
  <si>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</si>
  <si>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</si>
  <si>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</si>
  <si>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</si>
  <si>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</si>
  <si>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</si>
  <si>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</si>
  <si>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</si>
  <si>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</si>
  <si>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</si>
  <si>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</si>
  <si>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</si>
  <si>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</si>
  <si>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</si>
  <si>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</si>
  <si>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</si>
  <si>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</si>
  <si>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</si>
  <si>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</si>
  <si>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</si>
  <si>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</si>
  <si>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</si>
  <si>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</si>
  <si>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</si>
  <si>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</si>
  <si>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</si>
  <si>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</si>
  <si>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</si>
  <si>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</si>
  <si>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</si>
  <si>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</si>
  <si>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</si>
  <si>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</si>
  <si>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</si>
  <si>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</si>
  <si>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</si>
  <si>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</si>
  <si>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</si>
  <si>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</si>
  <si>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</si>
  <si>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</si>
  <si>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</si>
  <si>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</si>
  <si>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</si>
  <si>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</si>
  <si>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</si>
  <si>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</si>
  <si>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</si>
  <si>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</si>
  <si>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</si>
  <si>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</si>
  <si>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</si>
  <si>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</si>
  <si>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</si>
  <si>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</si>
  <si>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</si>
  <si>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</si>
  <si>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</si>
  <si>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</si>
  <si>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</si>
  <si>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</si>
  <si>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</si>
  <si>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</si>
  <si>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</si>
  <si>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</si>
  <si>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</si>
  <si>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</si>
  <si>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</si>
  <si>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</si>
  <si>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</si>
  <si>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</si>
  <si>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</si>
  <si>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</si>
  <si>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</si>
  <si>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</si>
  <si>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</si>
  <si>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</si>
  <si>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</si>
  <si>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</si>
  <si>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</si>
  <si>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</si>
  <si>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</si>
  <si>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</si>
  <si>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</si>
  <si>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</si>
  <si>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</si>
  <si>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</si>
  <si>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</si>
  <si>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</si>
  <si>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</si>
  <si>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</si>
  <si>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</si>
  <si>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</si>
  <si>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</si>
  <si>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</si>
  <si>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</si>
  <si>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</si>
  <si>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</si>
  <si>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</si>
  <si>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</si>
  <si>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</si>
  <si>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</si>
  <si>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</si>
  <si>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</si>
  <si>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</si>
  <si>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</si>
  <si>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</si>
  <si>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</si>
  <si>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</si>
  <si>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</si>
  <si>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</si>
  <si>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</si>
  <si>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</si>
  <si>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</si>
  <si>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</si>
  <si>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</si>
  <si>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</si>
  <si>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</si>
  <si>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</si>
  <si>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</si>
  <si>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</si>
  <si>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</si>
  <si>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</si>
  <si>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</si>
  <si>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</si>
  <si>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</si>
  <si>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</si>
  <si>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</si>
  <si>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</si>
  <si>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</si>
  <si>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</si>
  <si>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</si>
  <si>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</si>
  <si>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</si>
  <si>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</si>
  <si>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</si>
  <si>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</si>
  <si>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</si>
  <si>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</si>
  <si>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</si>
  <si>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</si>
  <si>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</si>
  <si>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</si>
  <si>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</si>
  <si>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</si>
  <si>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</si>
  <si>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</si>
  <si>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</si>
  <si>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</si>
  <si>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</si>
  <si>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</si>
  <si>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</si>
  <si>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</si>
  <si>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</si>
  <si>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</si>
  <si>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</si>
  <si>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</si>
  <si>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</si>
  <si>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</si>
  <si>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</si>
  <si>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</si>
  <si>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</si>
  <si>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</si>
  <si>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</si>
  <si>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</si>
  <si>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</si>
  <si>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</si>
  <si>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</si>
  <si>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</si>
  <si>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</si>
  <si>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</si>
  <si>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</si>
  <si>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</si>
  <si>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</si>
  <si>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</si>
  <si>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</si>
  <si>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</si>
  <si>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</si>
  <si>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</si>
  <si>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</si>
  <si>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</si>
  <si>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</si>
  <si>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</si>
  <si>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</si>
  <si>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</si>
  <si>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</si>
  <si>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</si>
  <si>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</si>
  <si>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</si>
  <si>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</si>
  <si>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</si>
  <si>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</si>
  <si>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</si>
  <si>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</si>
  <si>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</si>
  <si>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</si>
  <si>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</si>
  <si>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</si>
  <si>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</si>
  <si>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</si>
  <si>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</si>
  <si>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</si>
  <si>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</si>
  <si>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</si>
  <si>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</si>
  <si>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</si>
  <si>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</si>
  <si>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</si>
  <si>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</si>
  <si>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</si>
  <si>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</si>
  <si>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</si>
  <si>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</si>
  <si>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</si>
  <si>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</si>
  <si>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</si>
  <si>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</si>
  <si>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</si>
  <si>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</si>
  <si>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</si>
  <si>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</si>
  <si>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</si>
  <si>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</si>
  <si>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</si>
  <si>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</si>
  <si>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</si>
  <si>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</si>
  <si>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</si>
  <si>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</si>
  <si>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</si>
  <si>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</si>
  <si>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</si>
  <si>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</si>
  <si>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</si>
  <si>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</si>
  <si>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</si>
  <si>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</si>
  <si>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</si>
  <si>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</si>
  <si>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</si>
  <si>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</si>
  <si>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</si>
  <si>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</si>
  <si>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</si>
  <si>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</si>
  <si>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</si>
  <si>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</si>
  <si>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</si>
  <si>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</si>
  <si>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</si>
  <si>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</si>
  <si>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</si>
  <si>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</si>
  <si>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</si>
  <si>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</si>
  <si>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</si>
  <si>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</si>
  <si>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</si>
  <si>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</si>
  <si>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</si>
  <si>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</si>
  <si>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</si>
  <si>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</si>
  <si>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</si>
  <si>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</si>
  <si>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</si>
  <si>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</si>
  <si>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</si>
  <si>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</si>
  <si>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</si>
  <si>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</si>
  <si>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</si>
  <si>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</si>
  <si>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</si>
  <si>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</si>
  <si>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</si>
  <si>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</si>
  <si>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</si>
  <si>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</si>
  <si>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</si>
  <si>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</si>
  <si>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</si>
  <si>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</si>
  <si>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</si>
  <si>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</si>
  <si>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</si>
  <si>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</si>
  <si>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</si>
  <si>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</si>
  <si>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</si>
  <si>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</si>
  <si>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</si>
  <si>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</si>
  <si>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</si>
  <si>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</si>
  <si>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</si>
  <si>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</si>
  <si>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</si>
  <si>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</si>
  <si>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</si>
  <si>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</si>
  <si>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</si>
  <si>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</si>
  <si>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</si>
  <si>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</si>
  <si>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</si>
  <si>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</si>
  <si>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</si>
  <si>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</si>
  <si>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</si>
  <si>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</si>
  <si>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</si>
  <si>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</si>
  <si>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</si>
  <si>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</si>
  <si>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</si>
  <si>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</si>
  <si>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</si>
  <si>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</si>
  <si>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</si>
  <si>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</si>
  <si>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</si>
  <si>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</si>
  <si>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</si>
  <si>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</si>
  <si>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</si>
  <si>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</si>
  <si>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</si>
  <si>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</si>
  <si>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</si>
  <si>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</si>
  <si>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</si>
  <si>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</si>
  <si>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</si>
  <si>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</si>
  <si>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</si>
  <si>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</si>
  <si>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</si>
  <si>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</si>
  <si>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</si>
  <si>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</si>
  <si>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</si>
  <si>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</si>
  <si>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</si>
  <si>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</si>
  <si>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</si>
  <si>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</si>
  <si>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</si>
  <si>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</si>
  <si>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</si>
  <si>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</si>
  <si>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</si>
  <si>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</si>
  <si>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</si>
  <si>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</si>
  <si>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</si>
  <si>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</si>
  <si>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</si>
  <si>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</si>
  <si>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</si>
  <si>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</si>
  <si>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</si>
  <si>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</si>
  <si>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</si>
  <si>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</si>
  <si>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</si>
  <si>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</si>
  <si>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</si>
  <si>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</si>
  <si>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</si>
  <si>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</si>
  <si>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</si>
  <si>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</si>
  <si>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</si>
  <si>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</si>
  <si>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</si>
  <si>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</si>
  <si>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</si>
  <si>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</si>
  <si>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</si>
  <si>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</si>
  <si>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</si>
  <si>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</si>
  <si>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</si>
  <si>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</si>
  <si>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</si>
  <si>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</si>
  <si>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</si>
  <si>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</si>
  <si>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</si>
  <si>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</si>
  <si>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</si>
  <si>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</si>
  <si>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</si>
  <si>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</si>
  <si>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</si>
  <si>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</si>
  <si>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</si>
  <si>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</si>
  <si>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</si>
  <si>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</si>
  <si>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</si>
  <si>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</si>
  <si>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</si>
  <si>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</si>
  <si>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</si>
  <si>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</si>
  <si>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</si>
  <si>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</si>
  <si>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</si>
  <si>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</si>
  <si>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</si>
  <si>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</si>
  <si>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</si>
  <si>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</si>
  <si>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</si>
  <si>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</si>
  <si>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</si>
  <si>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</si>
  <si>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</si>
  <si>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</si>
  <si>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</si>
  <si>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</si>
  <si>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</si>
  <si>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</si>
  <si>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</si>
  <si>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</si>
  <si>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</si>
  <si>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</si>
  <si>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</si>
  <si>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</si>
  <si>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</si>
  <si>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</si>
  <si>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</si>
  <si>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</si>
  <si>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</si>
  <si>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</si>
  <si>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</si>
  <si>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</si>
  <si>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</si>
  <si>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</si>
  <si>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</si>
  <si>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</si>
  <si>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</si>
  <si>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</si>
  <si>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</si>
  <si>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</si>
  <si>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</si>
  <si>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</si>
  <si>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</si>
  <si>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</si>
  <si>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</si>
  <si>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</si>
  <si>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</si>
  <si>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</si>
  <si>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</si>
  <si>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</si>
  <si>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</si>
  <si>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</si>
  <si>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</si>
  <si>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</si>
  <si>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</si>
  <si>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</si>
  <si>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</si>
  <si>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</si>
  <si>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</si>
  <si>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</si>
  <si>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</si>
  <si>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</si>
  <si>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</si>
  <si>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</si>
  <si>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</si>
  <si>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</si>
  <si>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</si>
  <si>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</si>
  <si>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</si>
  <si>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</si>
  <si>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</si>
  <si>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</si>
  <si>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</si>
  <si>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</si>
  <si>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</si>
  <si>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</si>
  <si>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</si>
  <si>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</si>
  <si>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</si>
  <si>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</si>
  <si>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</si>
  <si>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</si>
  <si>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</si>
  <si>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</si>
  <si>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</si>
  <si>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</si>
  <si>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</si>
  <si>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</si>
  <si>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</si>
  <si>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</si>
  <si>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</si>
  <si>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</si>
  <si>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</si>
  <si>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</si>
  <si>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</si>
  <si>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</si>
  <si>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</si>
  <si>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</si>
  <si>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</si>
  <si>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</si>
  <si>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</si>
  <si>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</si>
  <si>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</si>
  <si>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</si>
  <si>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</si>
  <si>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</si>
  <si>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</si>
  <si>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</si>
  <si>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</si>
  <si>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</si>
  <si>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</si>
  <si>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</si>
  <si>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</si>
  <si>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</si>
  <si>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</si>
  <si>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</si>
  <si>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</si>
  <si>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</si>
  <si>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</si>
  <si>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</si>
  <si>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</si>
  <si>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</si>
  <si>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</si>
  <si>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</si>
  <si>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</si>
  <si>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</si>
  <si>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</si>
  <si>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</si>
  <si>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</si>
  <si>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</si>
  <si>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</si>
  <si>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</si>
  <si>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</si>
  <si>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</si>
  <si>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</si>
  <si>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</si>
  <si>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</si>
  <si>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</si>
  <si>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</si>
  <si>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</si>
  <si>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</si>
  <si>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</si>
  <si>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</si>
  <si>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</si>
  <si>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</si>
  <si>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</si>
  <si>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</si>
  <si>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</si>
  <si>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</si>
  <si>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</si>
  <si>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</si>
  <si>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</si>
  <si>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</si>
  <si>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</si>
  <si>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</si>
  <si>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</si>
  <si>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</si>
  <si>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</si>
  <si>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</si>
  <si>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</si>
  <si>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</si>
  <si>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</si>
  <si>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</si>
  <si>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</si>
  <si>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</si>
  <si>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</si>
  <si>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</si>
  <si>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</si>
  <si>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</si>
  <si>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</si>
  <si>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</si>
  <si>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</si>
  <si>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</si>
  <si>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</si>
  <si>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</si>
  <si>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</si>
  <si>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</si>
  <si>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</si>
  <si>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</si>
  <si>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</si>
  <si>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</si>
  <si>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</si>
  <si>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</si>
  <si>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</si>
  <si>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</si>
  <si>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</si>
  <si>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</si>
  <si>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</si>
  <si>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</si>
  <si>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</si>
  <si>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</si>
  <si>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</si>
  <si>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</si>
  <si>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</si>
  <si>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</si>
  <si>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</si>
  <si>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</si>
  <si>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</si>
  <si>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</si>
  <si>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</si>
  <si>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</si>
  <si>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</si>
  <si>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</si>
  <si>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</si>
  <si>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</si>
  <si>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</si>
  <si>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</si>
  <si>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</si>
  <si>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</si>
  <si>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</si>
  <si>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</si>
  <si>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</si>
  <si>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</si>
  <si>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</si>
  <si>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</si>
  <si>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</si>
  <si>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</si>
  <si>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</si>
  <si>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</si>
  <si>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</si>
  <si>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</si>
  <si>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</si>
  <si>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</si>
  <si>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</si>
  <si>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</si>
  <si>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</si>
  <si>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</si>
  <si>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</si>
  <si>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</si>
  <si>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</si>
  <si>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</si>
  <si>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</si>
  <si>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</si>
  <si>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</si>
  <si>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</si>
  <si>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</si>
  <si>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</si>
  <si>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</si>
  <si>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</si>
  <si>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</si>
  <si>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</si>
  <si>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</si>
  <si>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</si>
  <si>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</si>
  <si>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</si>
  <si>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</si>
  <si>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</si>
  <si>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</si>
  <si>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</si>
  <si>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</si>
  <si>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</si>
  <si>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</si>
  <si>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</si>
  <si>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</si>
  <si>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</si>
  <si>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</si>
  <si>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</si>
  <si>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</si>
  <si>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</si>
  <si>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</si>
  <si>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</si>
  <si>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</si>
  <si>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</si>
  <si>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</si>
  <si>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</si>
  <si>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</si>
  <si>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</si>
  <si>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</si>
  <si>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</si>
  <si>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</si>
  <si>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</si>
  <si>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</si>
  <si>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</si>
  <si>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</si>
  <si>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</si>
  <si>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</si>
  <si>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</si>
  <si>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</si>
  <si>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</si>
  <si>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</si>
  <si>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</si>
  <si>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</si>
  <si>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</si>
  <si>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</si>
  <si>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</si>
  <si>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</si>
  <si>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</si>
  <si>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</si>
  <si>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</si>
  <si>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</si>
  <si>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</si>
  <si>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</si>
  <si>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</si>
  <si>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</si>
  <si>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</si>
  <si>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</si>
  <si>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</si>
  <si>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</si>
  <si>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</si>
  <si>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</si>
  <si>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</si>
  <si>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</si>
  <si>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</si>
  <si>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</si>
  <si>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</si>
  <si>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</si>
  <si>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</si>
  <si>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</si>
  <si>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</si>
  <si>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</si>
  <si>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</si>
  <si>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</si>
  <si>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</si>
  <si>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</si>
  <si>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</si>
  <si>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</si>
  <si>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</si>
  <si>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</si>
  <si>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</si>
  <si>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</si>
  <si>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</si>
  <si>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</si>
  <si>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</si>
  <si>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</si>
  <si>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</si>
  <si>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</si>
  <si>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</si>
  <si>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</si>
  <si>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</si>
  <si>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</si>
  <si>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</si>
  <si>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</si>
  <si>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</si>
  <si>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</si>
  <si>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</si>
  <si>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</si>
  <si>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</si>
  <si>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</si>
  <si>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</si>
  <si>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</si>
  <si>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</si>
  <si>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</si>
  <si>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</si>
  <si>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</si>
  <si>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</si>
  <si>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</si>
  <si>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</si>
  <si>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</si>
  <si>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</si>
  <si>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</si>
  <si>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</si>
  <si>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</si>
  <si>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</si>
  <si>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</si>
  <si>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</si>
  <si>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</si>
  <si>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</si>
  <si>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</si>
  <si>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</si>
  <si>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</si>
  <si>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</si>
  <si>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</si>
  <si>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</si>
  <si>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</si>
  <si>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</si>
  <si>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</si>
  <si>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</si>
  <si>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</si>
  <si>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</si>
  <si>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</si>
  <si>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</si>
  <si>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</si>
  <si>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</si>
  <si>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</si>
  <si>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</si>
  <si>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</si>
  <si>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</si>
  <si>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</si>
  <si>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</si>
  <si>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</si>
  <si>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</si>
  <si>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</si>
  <si>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</si>
  <si>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</si>
  <si>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</si>
  <si>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</si>
  <si>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</si>
  <si>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</si>
  <si>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</si>
  <si>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</si>
  <si>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</si>
  <si>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</si>
  <si>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</si>
  <si>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</si>
  <si>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</si>
  <si>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</si>
  <si>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</si>
  <si>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</si>
  <si>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</si>
  <si>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</si>
  <si>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</si>
  <si>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</si>
  <si>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</si>
  <si>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</si>
  <si>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</si>
  <si>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</si>
  <si>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</si>
  <si>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</si>
  <si>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</si>
  <si>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</si>
  <si>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</si>
  <si>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</si>
  <si>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</si>
  <si>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</si>
  <si>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</si>
  <si>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</si>
  <si>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</si>
  <si>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</si>
  <si>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</si>
  <si>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</si>
  <si>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</si>
  <si>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</si>
  <si>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</si>
  <si>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</si>
  <si>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</si>
  <si>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</si>
  <si>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</si>
  <si>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</si>
  <si>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</si>
  <si>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</si>
  <si>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</si>
  <si>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</si>
  <si>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</si>
  <si>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</si>
  <si>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</si>
  <si>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</si>
  <si>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</si>
  <si>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</si>
  <si>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</si>
  <si>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</si>
  <si>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</si>
  <si>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</si>
  <si>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</si>
  <si>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</si>
  <si>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</si>
  <si>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</si>
  <si>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</si>
  <si>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</si>
  <si>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</si>
  <si>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</si>
  <si>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</si>
  <si>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</si>
  <si>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</si>
  <si>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</si>
  <si>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</si>
  <si>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</si>
  <si>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</si>
  <si>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</si>
  <si>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</si>
  <si>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</si>
  <si>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</si>
  <si>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</si>
  <si>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</si>
  <si>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</si>
  <si>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</si>
  <si>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</si>
  <si>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</si>
  <si>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</si>
  <si>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</si>
  <si>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</si>
  <si>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</si>
  <si>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</si>
  <si>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</si>
  <si>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</si>
  <si>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</si>
  <si>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</si>
  <si>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</si>
  <si>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</si>
  <si>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</si>
  <si>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</si>
  <si>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</si>
  <si>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</si>
  <si>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</si>
  <si>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</si>
  <si>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</si>
  <si>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</si>
  <si>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</si>
  <si>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</si>
  <si>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</si>
  <si>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</si>
  <si>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</si>
  <si>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</si>
  <si>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</si>
  <si>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</si>
  <si>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</si>
  <si>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</si>
  <si>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</si>
  <si>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</si>
  <si>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</si>
  <si>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</si>
  <si>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</si>
  <si>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</si>
  <si>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</si>
  <si>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</si>
  <si>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</si>
  <si>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</si>
  <si>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</si>
  <si>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</si>
  <si>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</si>
  <si>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</si>
  <si>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</si>
  <si>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</si>
  <si>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</si>
  <si>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</si>
  <si>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</si>
  <si>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</si>
  <si>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</si>
  <si>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</si>
  <si>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</si>
  <si>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</si>
  <si>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</si>
  <si>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</si>
  <si>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</si>
  <si>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</si>
  <si>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</si>
  <si>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</si>
  <si>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</si>
  <si>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</si>
  <si>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</si>
  <si>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</si>
  <si>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</si>
  <si>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</si>
  <si>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</si>
  <si>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</si>
  <si>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</si>
  <si>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</si>
  <si>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</si>
  <si>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</si>
  <si>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</si>
  <si>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</si>
  <si>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</si>
  <si>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</si>
  <si>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</si>
  <si>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</si>
  <si>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</si>
  <si>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</si>
  <si>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</si>
  <si>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</si>
  <si>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</si>
  <si>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</si>
  <si>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</si>
  <si>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</si>
  <si>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</si>
  <si>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</si>
  <si>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</si>
  <si>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</si>
  <si>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</si>
  <si>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</si>
  <si>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</si>
  <si>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</si>
  <si>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</si>
  <si>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</si>
  <si>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</si>
  <si>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</si>
  <si>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</si>
  <si>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</si>
  <si>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</si>
  <si>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</si>
  <si>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</si>
  <si>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</si>
  <si>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</si>
  <si>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</si>
  <si>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</si>
  <si>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</si>
  <si>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</si>
  <si>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</si>
  <si>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</si>
  <si>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</si>
  <si>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</si>
  <si>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</si>
  <si>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</si>
  <si>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</si>
  <si>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</si>
  <si>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</si>
  <si>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</si>
  <si>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</si>
  <si>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</si>
  <si>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</si>
  <si>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</si>
  <si>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</si>
  <si>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</si>
  <si>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</si>
  <si>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</si>
  <si>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</si>
  <si>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</si>
  <si>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</si>
  <si>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</si>
  <si>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</si>
  <si>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</si>
  <si>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</si>
  <si>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</si>
  <si>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</si>
  <si>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</si>
  <si>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</si>
  <si>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</si>
  <si>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</si>
  <si>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</si>
  <si>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</si>
  <si>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</si>
  <si>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</si>
  <si>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</si>
  <si>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</si>
  <si>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</si>
  <si>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</si>
  <si>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</si>
  <si>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</si>
  <si>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</si>
  <si>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</si>
  <si>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</si>
  <si>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</si>
  <si>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</si>
  <si>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</si>
  <si>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</si>
  <si>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</si>
  <si>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</si>
  <si>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</si>
  <si>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</si>
  <si>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</si>
  <si>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</si>
  <si>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</si>
  <si>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</si>
  <si>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</si>
  <si>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</si>
  <si>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</si>
  <si>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</si>
  <si>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</si>
  <si>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</si>
  <si>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</si>
  <si>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</si>
  <si>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</si>
  <si>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</si>
  <si>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</si>
  <si>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</si>
  <si>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</si>
  <si>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</si>
  <si>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</si>
  <si>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</si>
  <si>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</si>
  <si>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</si>
  <si>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</si>
  <si>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</si>
  <si>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</si>
  <si>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</si>
  <si>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</si>
  <si>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</si>
  <si>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</si>
  <si>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</si>
  <si>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</si>
  <si>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</si>
  <si>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</si>
  <si>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</si>
  <si>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</si>
  <si>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</si>
  <si>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</si>
  <si>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</si>
  <si>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</si>
  <si>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</si>
  <si>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</si>
  <si>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</si>
  <si>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</si>
  <si>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</si>
  <si>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</si>
  <si>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</si>
  <si>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</si>
  <si>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</si>
  <si>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</si>
  <si>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</si>
  <si>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</si>
  <si>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</si>
  <si>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</si>
  <si>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</si>
  <si>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</si>
  <si>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</si>
  <si>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</si>
  <si>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</si>
  <si>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</si>
  <si>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</si>
  <si>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</si>
  <si>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</si>
  <si>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</si>
  <si>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</si>
  <si>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</si>
  <si>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</si>
  <si>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</si>
  <si>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</si>
  <si>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</si>
  <si>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</si>
  <si>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</si>
  <si>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</si>
  <si>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</si>
  <si>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</si>
  <si>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</si>
  <si>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</si>
  <si>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</si>
  <si>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</si>
  <si>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</si>
  <si>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</si>
  <si>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</si>
  <si>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</si>
  <si>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</si>
  <si>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</si>
  <si>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</si>
  <si>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</si>
  <si>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</si>
  <si>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</si>
  <si>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</si>
  <si>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</si>
  <si>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</si>
  <si>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</si>
  <si>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</si>
  <si>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</si>
  <si>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</si>
  <si>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</si>
  <si>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</si>
  <si>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</si>
  <si>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</si>
  <si>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</si>
  <si>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</si>
  <si>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</si>
  <si>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</si>
  <si>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</si>
  <si>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</si>
  <si>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</si>
  <si>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</si>
  <si>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</si>
  <si>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</si>
  <si>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</si>
  <si>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</si>
  <si>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</si>
  <si>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</si>
  <si>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</si>
  <si>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</si>
  <si>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</si>
  <si>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</si>
  <si>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</si>
  <si>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</si>
  <si>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</si>
  <si>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</si>
  <si>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</si>
  <si>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</si>
  <si>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</si>
  <si>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</si>
  <si>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</si>
  <si>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</si>
  <si>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</si>
  <si>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</si>
  <si>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</si>
  <si>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</si>
  <si>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</si>
  <si>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</si>
  <si>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</si>
  <si>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</si>
  <si>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</si>
  <si>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</si>
  <si>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</si>
  <si>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</si>
  <si>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</si>
  <si>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</si>
  <si>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</si>
  <si>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</si>
  <si>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</si>
  <si>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</si>
  <si>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</si>
  <si>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</si>
  <si>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</si>
  <si>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</si>
  <si>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</si>
  <si>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</si>
  <si>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</si>
  <si>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</si>
  <si>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</si>
  <si>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</si>
  <si>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</si>
  <si>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</si>
  <si>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</si>
  <si>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</si>
  <si>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</si>
  <si>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</si>
  <si>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</si>
  <si>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</si>
  <si>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</si>
  <si>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</si>
  <si>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</si>
  <si>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</si>
  <si>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</si>
  <si>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</si>
  <si>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</si>
  <si>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</si>
  <si>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</si>
  <si>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</si>
  <si>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</si>
  <si>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</si>
  <si>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</si>
  <si>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</si>
  <si>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</si>
  <si>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</si>
  <si>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</si>
  <si>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</si>
  <si>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</si>
  <si>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</si>
  <si>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</si>
  <si>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</si>
  <si>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</si>
  <si>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</si>
  <si>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</si>
  <si>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</si>
  <si>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</si>
  <si>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</si>
  <si>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</si>
  <si>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</si>
  <si>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</si>
  <si>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</si>
  <si>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</si>
  <si>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</si>
  <si>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</si>
  <si>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</si>
  <si>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</si>
  <si>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</si>
  <si>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</si>
  <si>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</si>
  <si>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</si>
  <si>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</si>
  <si>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</si>
  <si>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</si>
  <si>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</si>
  <si>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</si>
  <si>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</si>
  <si>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</si>
  <si>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</si>
  <si>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</si>
  <si>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</si>
  <si>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</si>
  <si>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</si>
  <si>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</si>
  <si>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</si>
  <si>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</si>
  <si>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</si>
  <si>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</si>
  <si>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</si>
  <si>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</si>
  <si>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</si>
  <si>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</si>
  <si>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</si>
  <si>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</si>
  <si>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</si>
  <si>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</si>
  <si>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</si>
  <si>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</si>
  <si>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</si>
  <si>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</si>
  <si>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</si>
  <si>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</si>
  <si>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</si>
  <si>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</si>
  <si>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</si>
  <si>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</si>
  <si>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</si>
  <si>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</si>
  <si>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</si>
  <si>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</si>
  <si>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</si>
  <si>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</si>
  <si>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</si>
  <si>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</si>
  <si>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</si>
  <si>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</si>
  <si>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</si>
  <si>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</si>
  <si>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</si>
  <si>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</si>
  <si>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</si>
  <si>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</si>
  <si>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</si>
  <si>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</si>
  <si>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</si>
  <si>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</si>
  <si>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</si>
  <si>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</si>
  <si>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</si>
  <si>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</si>
  <si>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</si>
  <si>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</si>
  <si>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</si>
  <si>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</si>
  <si>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</si>
  <si>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</si>
  <si>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</si>
  <si>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</si>
  <si>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</si>
  <si>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</si>
  <si>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</si>
  <si>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</si>
  <si>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</si>
  <si>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</si>
  <si>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</si>
  <si>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</si>
  <si>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</si>
  <si>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</si>
  <si>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</si>
  <si>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</si>
  <si>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</si>
  <si>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</si>
  <si>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</si>
  <si>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</si>
  <si>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</si>
  <si>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</si>
  <si>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</si>
  <si>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</si>
  <si>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</si>
  <si>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</si>
  <si>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</si>
  <si>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</si>
  <si>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</si>
  <si>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</si>
  <si>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</si>
  <si>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</si>
  <si>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</si>
  <si>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</si>
  <si>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</si>
  <si>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</si>
  <si>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</si>
  <si>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</si>
  <si>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</si>
  <si>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</si>
  <si>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</si>
  <si>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</si>
  <si>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</si>
  <si>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</si>
  <si>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</si>
  <si>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</si>
  <si>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</si>
  <si>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</si>
  <si>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</si>
  <si>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</si>
  <si>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</si>
  <si>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</si>
  <si>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</si>
  <si>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</si>
  <si>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</si>
  <si>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</si>
  <si>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</si>
  <si>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</si>
  <si>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</si>
  <si>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</si>
  <si>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</si>
  <si>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</si>
  <si>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</si>
  <si>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</si>
  <si>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</si>
  <si>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</si>
  <si>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</si>
  <si>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</si>
  <si>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</si>
  <si>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</si>
  <si>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</si>
  <si>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</si>
  <si>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</si>
  <si>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</si>
  <si>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</si>
  <si>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</si>
  <si>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</si>
  <si>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</si>
  <si>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</si>
  <si>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</si>
  <si>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</si>
  <si>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</si>
  <si>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</si>
  <si>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</si>
  <si>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</si>
  <si>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</si>
  <si>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</si>
  <si>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</si>
  <si>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</si>
  <si>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</si>
  <si>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</si>
  <si>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</si>
  <si>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</si>
  <si>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</si>
  <si>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</si>
  <si>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</si>
  <si>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</si>
  <si>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</si>
  <si>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</si>
  <si>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</si>
  <si>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</si>
  <si>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</si>
  <si>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</si>
  <si>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</si>
  <si>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</si>
  <si>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</si>
  <si>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</si>
  <si>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</si>
  <si>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</si>
  <si>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</si>
  <si>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</si>
  <si>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</si>
  <si>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</si>
  <si>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</si>
  <si>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</si>
  <si>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</si>
  <si>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</si>
  <si>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</si>
  <si>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</si>
  <si>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</si>
  <si>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</si>
  <si>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</si>
  <si>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</si>
  <si>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</si>
  <si>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</si>
  <si>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</si>
  <si>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</si>
  <si>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</si>
  <si>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</si>
  <si>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</si>
  <si>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</si>
  <si>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</si>
  <si>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</si>
  <si>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</si>
  <si>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</si>
  <si>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</si>
  <si>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</si>
  <si>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</si>
  <si>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</si>
  <si>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</si>
  <si>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</si>
  <si>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</si>
  <si>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</si>
  <si>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</si>
  <si>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</si>
  <si>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</si>
  <si>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</si>
  <si>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</si>
  <si>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</si>
  <si>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</si>
  <si>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</si>
  <si>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</si>
  <si>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</si>
  <si>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</si>
  <si>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</si>
  <si>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</si>
  <si>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</si>
  <si>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</si>
  <si>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</si>
  <si>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</si>
  <si>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</si>
  <si>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</si>
  <si>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</si>
  <si>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</si>
  <si>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</si>
  <si>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</si>
  <si>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</si>
  <si>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</si>
  <si>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</si>
  <si>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</si>
  <si>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</si>
  <si>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</si>
  <si>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</si>
  <si>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</si>
  <si>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</si>
  <si>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</si>
  <si>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</si>
  <si>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</si>
  <si>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</si>
  <si>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</si>
  <si>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</si>
  <si>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</si>
  <si>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</si>
  <si>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</si>
  <si>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</si>
  <si>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</si>
  <si>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</si>
  <si>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</si>
  <si>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</si>
  <si>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</si>
  <si>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</si>
  <si>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</si>
  <si>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</si>
  <si>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</si>
  <si>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</si>
  <si>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</si>
  <si>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</si>
  <si>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</si>
  <si>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</si>
  <si>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</si>
  <si>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</si>
  <si>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</si>
  <si>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</si>
  <si>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</si>
  <si>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</si>
  <si>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</si>
  <si>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</si>
  <si>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</si>
  <si>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</si>
  <si>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</si>
  <si>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</si>
  <si>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</si>
  <si>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</si>
  <si>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</si>
  <si>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</si>
  <si>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</si>
  <si>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</si>
  <si>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</si>
  <si>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</si>
  <si>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</si>
  <si>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</si>
  <si>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</si>
  <si>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</si>
  <si>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</si>
  <si>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</si>
  <si>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</si>
  <si>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</si>
  <si>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</si>
  <si>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</si>
  <si>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</si>
  <si>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</si>
  <si>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</si>
  <si>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</si>
  <si>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</si>
  <si>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</si>
  <si>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</si>
  <si>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</si>
  <si>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</si>
  <si>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</si>
  <si>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</si>
  <si>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</si>
  <si>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</si>
  <si>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</si>
  <si>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</si>
  <si>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</si>
  <si>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</si>
  <si>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</si>
  <si>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</si>
  <si>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</si>
  <si>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</si>
  <si>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</si>
  <si>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</si>
  <si>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</si>
  <si>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</si>
  <si>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</si>
  <si>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</si>
  <si>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</si>
  <si>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</si>
  <si>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</si>
  <si>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</si>
  <si>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</si>
  <si>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</si>
  <si>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</si>
  <si>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</si>
  <si>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</si>
  <si>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</si>
  <si>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</si>
  <si>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</si>
  <si>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</si>
  <si>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</si>
  <si>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</si>
  <si>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</si>
  <si>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</si>
  <si>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</si>
  <si>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</si>
  <si>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</si>
  <si>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</si>
  <si>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</si>
  <si>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</si>
  <si>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</si>
  <si>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</si>
  <si>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</si>
  <si>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</si>
  <si>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</si>
  <si>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</si>
  <si>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</si>
  <si>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</si>
  <si>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</si>
  <si>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</si>
  <si>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</si>
  <si>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</si>
  <si>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</si>
  <si>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</si>
  <si>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</si>
  <si>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</si>
  <si>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</si>
  <si>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</si>
  <si>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</si>
  <si>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</si>
  <si>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</si>
  <si>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</si>
  <si>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</si>
  <si>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</si>
  <si>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</si>
  <si>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</si>
  <si>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</si>
  <si>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</si>
  <si>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</si>
  <si>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</si>
  <si>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</si>
  <si>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</si>
  <si>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</si>
  <si>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</si>
  <si>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</si>
  <si>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</si>
  <si>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</si>
  <si>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</si>
  <si>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</si>
  <si>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</si>
  <si>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</si>
  <si>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</si>
  <si>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</si>
  <si>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</si>
  <si>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</si>
  <si>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</si>
  <si>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</si>
  <si>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</si>
  <si>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</si>
  <si>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</si>
  <si>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</si>
  <si>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</si>
  <si>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</si>
  <si>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</si>
  <si>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</si>
  <si>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</si>
  <si>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</si>
  <si>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</si>
  <si>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</si>
  <si>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</si>
  <si>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</si>
  <si>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</si>
  <si>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</si>
  <si>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</si>
  <si>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</si>
  <si>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</si>
  <si>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</si>
  <si>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</si>
  <si>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</si>
  <si>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</si>
  <si>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</si>
  <si>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</si>
  <si>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</si>
  <si>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</si>
  <si>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</si>
  <si>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</si>
  <si>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</si>
  <si>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</si>
  <si>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</si>
  <si>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</si>
  <si>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</si>
  <si>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</si>
  <si>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</si>
  <si>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</si>
  <si>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</si>
  <si>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</si>
  <si>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</si>
  <si>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</si>
  <si>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</si>
  <si>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</si>
  <si>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</si>
  <si>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</si>
  <si>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</si>
  <si>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</si>
  <si>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</si>
  <si>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</si>
  <si>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</si>
  <si>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</si>
  <si>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</si>
  <si>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</si>
  <si>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</si>
  <si>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</si>
  <si>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</si>
  <si>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</si>
  <si>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</si>
  <si>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</si>
  <si>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</si>
  <si>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</si>
  <si>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</si>
  <si>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</si>
  <si>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</si>
  <si>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</si>
  <si>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</si>
  <si>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</si>
  <si>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</si>
  <si>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</si>
  <si>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</si>
  <si>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</si>
  <si>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</si>
  <si>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</si>
  <si>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</si>
  <si>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</si>
  <si>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</si>
  <si>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</si>
  <si>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</si>
  <si>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</si>
  <si>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</si>
  <si>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</si>
  <si>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</si>
  <si>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</si>
  <si>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</si>
  <si>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</si>
  <si>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</si>
  <si>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</si>
  <si>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</si>
  <si>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</si>
  <si>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</si>
  <si>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</si>
  <si>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</si>
  <si>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</si>
  <si>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</si>
  <si>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</si>
  <si>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</si>
  <si>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</si>
  <si>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</si>
  <si>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</si>
  <si>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</si>
  <si>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</si>
  <si>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</si>
  <si>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</si>
  <si>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</si>
  <si>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</si>
  <si>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</si>
  <si>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</si>
  <si>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</si>
  <si>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</si>
  <si>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</si>
  <si>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</si>
  <si>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</si>
  <si>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</si>
  <si>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</si>
  <si>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</si>
  <si>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</si>
  <si>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</si>
  <si>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</si>
  <si>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</si>
  <si>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</si>
  <si>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</si>
  <si>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</si>
  <si>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</si>
  <si>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</si>
  <si>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</si>
  <si>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</si>
  <si>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</si>
  <si>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</si>
  <si>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</si>
  <si>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</si>
  <si>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</si>
  <si>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</si>
  <si>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</si>
  <si>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</si>
  <si>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</si>
  <si>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</si>
  <si>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</si>
  <si>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</si>
  <si>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</si>
  <si>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</si>
  <si>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</si>
  <si>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</si>
  <si>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</si>
  <si>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</si>
  <si>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</si>
  <si>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</si>
  <si>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</si>
  <si>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</si>
  <si>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</si>
  <si>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</si>
  <si>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</si>
  <si>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</si>
  <si>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</si>
  <si>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</si>
  <si>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</si>
  <si>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</si>
  <si>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</si>
  <si>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</si>
  <si>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</si>
  <si>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</si>
  <si>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</si>
  <si>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</si>
  <si>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</si>
  <si>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</si>
  <si>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</si>
  <si>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</si>
  <si>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</si>
  <si>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</si>
  <si>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</si>
  <si>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</si>
  <si>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</si>
  <si>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</si>
  <si>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</si>
  <si>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</si>
  <si>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</si>
  <si>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</si>
  <si>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</si>
  <si>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</si>
  <si>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</si>
  <si>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</si>
  <si>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</si>
  <si>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</si>
  <si>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</si>
  <si>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</si>
  <si>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</si>
  <si>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</si>
  <si>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</si>
  <si>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</si>
  <si>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</si>
  <si>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</si>
  <si>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</si>
  <si>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</si>
  <si>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</si>
  <si>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</si>
  <si>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</si>
  <si>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</si>
  <si>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</si>
  <si>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</si>
  <si>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</si>
  <si>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</si>
  <si>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</si>
  <si>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</si>
  <si>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</si>
  <si>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</si>
  <si>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</si>
  <si>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</si>
  <si>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</si>
  <si>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</si>
  <si>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</si>
  <si>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</si>
  <si>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</si>
  <si>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</si>
  <si>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</si>
  <si>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</si>
  <si>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</si>
  <si>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</si>
  <si>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</si>
  <si>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</si>
  <si>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</si>
  <si>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</si>
  <si>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</si>
  <si>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</si>
  <si>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</si>
  <si>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</si>
  <si>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</si>
  <si>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</si>
  <si>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</si>
  <si>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</si>
  <si>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</si>
  <si>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</si>
  <si>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</si>
  <si>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</si>
  <si>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</si>
  <si>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</si>
  <si>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</si>
  <si>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</si>
  <si>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</si>
  <si>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</si>
  <si>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</si>
  <si>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</si>
  <si>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</si>
  <si>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</si>
  <si>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</si>
  <si>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</si>
  <si>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</si>
  <si>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</si>
  <si>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</si>
  <si>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</si>
  <si>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</si>
  <si>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</si>
  <si>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</si>
  <si>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</si>
  <si>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</si>
  <si>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</si>
  <si>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</si>
  <si>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</si>
  <si>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</si>
  <si>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</si>
  <si>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</si>
  <si>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</si>
  <si>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</si>
  <si>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</si>
  <si>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</si>
  <si>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</si>
  <si>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</si>
  <si>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</si>
  <si>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</si>
  <si>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</si>
  <si>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</si>
  <si>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</si>
  <si>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</si>
  <si>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</si>
  <si>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</si>
  <si>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</si>
  <si>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</si>
  <si>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</si>
  <si>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</si>
  <si>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</si>
  <si>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</si>
  <si>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</si>
  <si>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</si>
  <si>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</si>
  <si>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</si>
  <si>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</si>
  <si>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</si>
  <si>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</si>
  <si>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</si>
  <si>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</si>
  <si>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</si>
  <si>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</si>
  <si>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</si>
  <si>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</si>
  <si>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</si>
  <si>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</si>
  <si>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</si>
  <si>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</si>
  <si>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</si>
  <si>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</si>
  <si>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</si>
  <si>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</si>
  <si>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</si>
  <si>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</si>
  <si>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</si>
  <si>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</si>
  <si>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</si>
  <si>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</si>
  <si>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</si>
  <si>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</si>
  <si>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</si>
  <si>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</si>
  <si>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</si>
  <si>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</si>
  <si>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</si>
  <si>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</si>
  <si>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</si>
  <si>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</si>
  <si>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</si>
  <si>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</si>
  <si>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</si>
  <si>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</si>
  <si>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</si>
  <si>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</si>
  <si>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</si>
  <si>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</si>
  <si>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</si>
  <si>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</si>
  <si>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</si>
  <si>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</si>
  <si>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</si>
  <si>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</si>
  <si>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</si>
  <si>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</si>
  <si>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</si>
  <si>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</si>
  <si>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</si>
  <si>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</si>
  <si>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</si>
  <si>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</si>
  <si>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</si>
  <si>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</si>
  <si>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</si>
  <si>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</si>
  <si>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</si>
  <si>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</si>
  <si>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</si>
  <si>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</si>
  <si>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</si>
  <si>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</si>
  <si>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</si>
  <si>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</si>
  <si>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</si>
  <si>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</si>
  <si>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</si>
  <si>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</si>
  <si>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</si>
  <si>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</si>
  <si>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</si>
  <si>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</si>
  <si>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</si>
  <si>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</si>
  <si>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</si>
  <si>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</si>
  <si>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</si>
  <si>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</si>
  <si>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</si>
  <si>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</si>
  <si>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</si>
  <si>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</si>
  <si>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</si>
  <si>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</si>
  <si>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</si>
  <si>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</si>
  <si>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</si>
  <si>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</si>
  <si>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</si>
  <si>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</si>
  <si>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</si>
  <si>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</si>
  <si>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</si>
  <si>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</si>
  <si>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</si>
  <si>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</si>
  <si>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</si>
  <si>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</si>
  <si>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</si>
  <si>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</si>
  <si>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</si>
  <si>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</si>
  <si>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</si>
  <si>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</si>
  <si>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</si>
  <si>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</si>
  <si>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</si>
  <si>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</si>
  <si>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</si>
  <si>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</si>
  <si>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</si>
  <si>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</si>
  <si>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</si>
  <si>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</si>
  <si>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</si>
  <si>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</si>
  <si>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</si>
  <si>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</si>
  <si>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</si>
  <si>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</si>
  <si>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</si>
  <si>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</si>
  <si>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</si>
  <si>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</si>
  <si>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</si>
  <si>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</si>
  <si>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</si>
  <si>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</si>
  <si>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</si>
  <si>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</si>
  <si>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</si>
  <si>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</si>
  <si>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</si>
  <si>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</si>
  <si>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</si>
  <si>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</si>
  <si>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</si>
  <si>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</si>
  <si>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</si>
  <si>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</si>
  <si>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</si>
  <si>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</si>
  <si>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</si>
  <si>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</si>
  <si>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</si>
  <si>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</si>
  <si>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</si>
  <si>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</si>
  <si>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</si>
  <si>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</si>
  <si>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</si>
  <si>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</si>
  <si>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</si>
  <si>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</si>
  <si>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</si>
  <si>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</si>
  <si>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</si>
  <si>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</si>
  <si>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</si>
  <si>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</si>
  <si>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</si>
  <si>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</si>
  <si>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</si>
  <si>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</si>
  <si>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</si>
  <si>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</si>
  <si>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</si>
  <si>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</si>
  <si>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</si>
  <si>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</si>
  <si>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</si>
  <si>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</si>
  <si>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</si>
  <si>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</si>
  <si>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</si>
  <si>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</si>
  <si>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</si>
  <si>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</si>
  <si>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</si>
  <si>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</si>
  <si>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</si>
  <si>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</si>
  <si>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</si>
  <si>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</si>
  <si>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</si>
  <si>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</si>
  <si>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</si>
  <si>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</si>
  <si>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</si>
  <si>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</si>
  <si>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</si>
  <si>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</si>
  <si>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</si>
  <si>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</si>
  <si>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</si>
  <si>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</si>
  <si>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</si>
  <si>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</si>
  <si>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</si>
  <si>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</si>
  <si>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</si>
  <si>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</si>
  <si>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</si>
  <si>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</si>
  <si>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</si>
  <si>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</si>
  <si>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</si>
  <si>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</si>
  <si>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</si>
  <si>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</si>
  <si>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</si>
  <si>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</si>
  <si>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</si>
  <si>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</si>
  <si>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</si>
  <si>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</si>
  <si>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</si>
  <si>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</si>
  <si>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</si>
  <si>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</si>
  <si>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</si>
  <si>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</si>
  <si>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</si>
  <si>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</si>
  <si>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</si>
  <si>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</si>
  <si>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</si>
  <si>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</si>
  <si>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</si>
  <si>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</si>
  <si>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</si>
  <si>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</si>
  <si>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</si>
  <si>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</si>
  <si>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</si>
  <si>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</si>
  <si>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</si>
  <si>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</si>
  <si>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</si>
  <si>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</si>
  <si>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</si>
  <si>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</si>
  <si>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</si>
  <si>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</si>
  <si>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</si>
  <si>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</si>
  <si>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</si>
  <si>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</si>
  <si>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</si>
  <si>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</si>
  <si>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</si>
  <si>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</si>
  <si>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</si>
  <si>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</si>
  <si>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</si>
  <si>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</si>
  <si>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</si>
  <si>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</si>
  <si>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</si>
  <si>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</si>
  <si>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</si>
  <si>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</si>
  <si>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</si>
  <si>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</si>
  <si>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</si>
  <si>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</si>
  <si>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</si>
  <si>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</si>
  <si>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</si>
  <si>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</si>
  <si>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</si>
  <si>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</si>
  <si>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</si>
  <si>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</si>
  <si>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</si>
  <si>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</si>
  <si>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</si>
  <si>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</si>
  <si>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</si>
  <si>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</si>
  <si>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</si>
  <si>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</si>
  <si>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</si>
  <si>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</si>
  <si>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</si>
  <si>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</si>
  <si>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</si>
  <si>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</si>
  <si>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</si>
  <si>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</si>
  <si>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</si>
  <si>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</si>
  <si>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</si>
  <si>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</si>
  <si>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</si>
  <si>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</si>
  <si>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</si>
  <si>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</si>
  <si>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</si>
  <si>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</si>
  <si>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</si>
  <si>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</si>
  <si>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</si>
  <si>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</si>
  <si>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</si>
  <si>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</si>
  <si>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</si>
  <si>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</si>
  <si>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</si>
  <si>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</si>
  <si>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</si>
  <si>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</si>
  <si>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</si>
  <si>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</si>
  <si>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</si>
  <si>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</si>
  <si>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</si>
  <si>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</si>
  <si>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</si>
  <si>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</si>
  <si>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</si>
  <si>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</si>
  <si>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</si>
  <si>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</si>
  <si>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</si>
  <si>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</si>
  <si>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</si>
  <si>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</si>
  <si>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</si>
  <si>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</si>
  <si>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</si>
  <si>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</si>
  <si>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</si>
  <si>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</si>
  <si>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</si>
  <si>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</si>
  <si>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</si>
  <si>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</si>
  <si>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</si>
  <si>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</si>
  <si>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</si>
  <si>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</si>
  <si>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</si>
  <si>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</si>
  <si>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</si>
  <si>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</si>
  <si>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</si>
  <si>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</si>
  <si>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</si>
  <si>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</si>
  <si>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</si>
  <si>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</si>
  <si>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</si>
  <si>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</si>
  <si>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</si>
  <si>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</si>
  <si>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</si>
  <si>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</si>
  <si>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</si>
  <si>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</si>
  <si>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</si>
  <si>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</si>
  <si>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</si>
  <si>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</si>
  <si>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</si>
  <si>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</si>
  <si>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</si>
  <si>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</si>
  <si>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</si>
  <si>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</si>
  <si>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</si>
  <si>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</si>
  <si>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</si>
  <si>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</si>
  <si>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</si>
  <si>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</si>
  <si>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</si>
  <si>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</si>
  <si>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</si>
  <si>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</si>
  <si>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</si>
  <si>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</si>
  <si>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</si>
  <si>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</si>
  <si>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</si>
  <si>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</si>
  <si>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</si>
  <si>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</si>
  <si>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</si>
  <si>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</si>
  <si>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</si>
  <si>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</si>
  <si>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</si>
  <si>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</si>
  <si>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</si>
  <si>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</si>
  <si>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</si>
  <si>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</si>
  <si>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</si>
  <si>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</si>
  <si>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</si>
  <si>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</si>
  <si>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</si>
  <si>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</si>
  <si>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</si>
  <si>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</si>
  <si>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</si>
  <si>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</si>
  <si>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</si>
  <si>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</si>
  <si>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</si>
  <si>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</si>
  <si>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</si>
  <si>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</si>
  <si>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</si>
  <si>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</si>
  <si>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</si>
  <si>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</si>
  <si>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</si>
  <si>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</si>
  <si>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</si>
  <si>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</si>
  <si>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</si>
  <si>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</si>
  <si>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</si>
  <si>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</si>
  <si>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</si>
  <si>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</si>
  <si>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</si>
  <si>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</si>
  <si>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</si>
  <si>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</si>
  <si>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</si>
  <si>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</si>
  <si>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</si>
  <si>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</si>
  <si>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</si>
  <si>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</si>
  <si>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</si>
  <si>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</si>
  <si>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</si>
  <si>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</si>
  <si>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</si>
  <si>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</si>
  <si>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</si>
  <si>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</si>
  <si>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</si>
  <si>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</si>
  <si>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</si>
  <si>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</si>
  <si>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</si>
  <si>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</si>
  <si>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</si>
  <si>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</si>
  <si>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</si>
  <si>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</si>
  <si>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</si>
  <si>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</si>
  <si>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</si>
  <si>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</si>
  <si>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</si>
  <si>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</si>
  <si>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</si>
  <si>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</si>
  <si>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</si>
  <si>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</si>
  <si>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</si>
  <si>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</si>
  <si>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</si>
  <si>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</si>
  <si>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</si>
  <si>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</si>
  <si>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</si>
  <si>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</si>
  <si>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</si>
  <si>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</si>
  <si>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</si>
  <si>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</si>
  <si>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</si>
  <si>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</si>
  <si>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</si>
  <si>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</si>
  <si>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</si>
  <si>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</si>
  <si>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</si>
  <si>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</si>
  <si>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</si>
  <si>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</si>
  <si>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</si>
  <si>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</si>
  <si>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</si>
  <si>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</si>
  <si>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</si>
  <si>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</si>
  <si>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</si>
  <si>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</si>
  <si>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</si>
  <si>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</si>
  <si>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</si>
  <si>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</si>
  <si>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</si>
  <si>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</si>
  <si>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</si>
  <si>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</si>
  <si>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</si>
  <si>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</si>
  <si>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</si>
  <si>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</si>
  <si>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</si>
  <si>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</si>
  <si>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</si>
  <si>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</si>
  <si>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</si>
  <si>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</si>
  <si>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</si>
  <si>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</si>
  <si>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</si>
  <si>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</si>
  <si>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</si>
  <si>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</si>
  <si>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</si>
  <si>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</si>
  <si>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</si>
  <si>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</si>
  <si>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</si>
  <si>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</si>
  <si>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</si>
  <si>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</si>
  <si>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</si>
  <si>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</si>
  <si>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</si>
  <si>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</si>
  <si>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</si>
  <si>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</si>
  <si>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</si>
  <si>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</si>
  <si>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</si>
  <si>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</si>
  <si>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</si>
  <si>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</si>
  <si>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</si>
  <si>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</si>
  <si>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</si>
  <si>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</si>
  <si>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</si>
  <si>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</si>
  <si>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</si>
  <si>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</si>
  <si>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</si>
  <si>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</si>
  <si>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</si>
  <si>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</si>
  <si>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</si>
  <si>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</si>
  <si>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</si>
  <si>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</si>
  <si>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</si>
  <si>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</si>
  <si>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</si>
  <si>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</si>
  <si>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</si>
  <si>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</si>
  <si>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</si>
  <si>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</si>
  <si>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</si>
  <si>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</si>
  <si>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</si>
  <si>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</si>
  <si>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</si>
  <si>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</si>
  <si>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</si>
  <si>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</si>
  <si>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</si>
  <si>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</si>
  <si>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</si>
  <si>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</si>
  <si>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</si>
  <si>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</si>
  <si>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</si>
  <si>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</si>
  <si>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</si>
  <si>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</si>
  <si>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</si>
  <si>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</si>
  <si>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</si>
  <si>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</si>
  <si>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</si>
  <si>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</si>
  <si>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</si>
  <si>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</si>
  <si>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</si>
  <si>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</si>
  <si>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</si>
  <si>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</si>
  <si>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</si>
  <si>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</si>
  <si>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</si>
  <si>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</si>
  <si>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</si>
  <si>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</si>
  <si>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</si>
  <si>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</si>
  <si>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</si>
  <si>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</si>
  <si>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</si>
  <si>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</si>
  <si>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</si>
  <si>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</si>
  <si>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</si>
  <si>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</si>
  <si>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</si>
  <si>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</si>
  <si>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</si>
  <si>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</si>
  <si>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</si>
  <si>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</si>
  <si>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</si>
  <si>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</si>
  <si>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</si>
  <si>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</si>
  <si>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</si>
  <si>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</si>
  <si>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</si>
  <si>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</si>
  <si>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</si>
  <si>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</si>
  <si>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</si>
  <si>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</si>
  <si>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</si>
  <si>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</si>
  <si>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</si>
  <si>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</si>
  <si>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</si>
  <si>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</si>
  <si>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</si>
  <si>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</si>
  <si>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</si>
  <si>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</si>
  <si>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</si>
  <si>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</si>
  <si>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</si>
  <si>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</si>
  <si>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</si>
  <si>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</si>
  <si>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</si>
  <si>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</si>
  <si>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</si>
  <si>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</si>
  <si>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</si>
  <si>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</si>
  <si>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</si>
  <si>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</si>
  <si>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</si>
  <si>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</si>
  <si>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</si>
  <si>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</si>
  <si>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</si>
  <si>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</si>
  <si>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</si>
  <si>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</si>
  <si>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</si>
  <si>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</si>
  <si>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</si>
  <si>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</si>
  <si>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</si>
  <si>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</si>
  <si>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</si>
  <si>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</si>
  <si>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</si>
  <si>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</si>
  <si>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</si>
  <si>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</si>
  <si>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</si>
  <si>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</si>
  <si>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</si>
  <si>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</si>
  <si>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</si>
  <si>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</si>
  <si>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</si>
  <si>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</si>
  <si>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</si>
  <si>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</si>
  <si>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</si>
  <si>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</si>
  <si>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</si>
  <si>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</si>
  <si>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</si>
  <si>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</si>
  <si>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</si>
  <si>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</si>
  <si>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</si>
  <si>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</si>
  <si>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</si>
  <si>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</si>
  <si>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</si>
  <si>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</si>
  <si>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</si>
  <si>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</si>
  <si>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</si>
  <si>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</si>
  <si>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</si>
  <si>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</si>
  <si>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</si>
  <si>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</si>
  <si>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</si>
  <si>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</si>
  <si>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</si>
  <si>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</si>
  <si>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</si>
  <si>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</si>
  <si>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</si>
  <si>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</si>
  <si>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</si>
  <si>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</si>
  <si>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</si>
  <si>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</si>
  <si>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</si>
  <si>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</si>
  <si>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</si>
  <si>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</si>
  <si>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</si>
  <si>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</si>
  <si>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</si>
  <si>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</si>
  <si>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</si>
  <si>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</si>
  <si>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</si>
  <si>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</si>
  <si>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</si>
  <si>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</si>
  <si>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</si>
  <si>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</si>
  <si>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</si>
  <si>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</si>
  <si>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</si>
  <si>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</si>
  <si>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</si>
  <si>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</si>
  <si>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</si>
  <si>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</si>
  <si>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</si>
  <si>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</si>
  <si>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</si>
  <si>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</si>
  <si>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</si>
  <si>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</si>
  <si>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</si>
  <si>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</si>
  <si>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</si>
  <si>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</si>
  <si>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</si>
  <si>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</si>
  <si>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</si>
  <si>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</si>
  <si>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</si>
  <si>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</si>
  <si>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</si>
  <si>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</si>
  <si>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</si>
  <si>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</si>
  <si>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</si>
  <si>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</si>
  <si>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</si>
  <si>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</si>
  <si>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</si>
  <si>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</si>
  <si>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</si>
  <si>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</si>
  <si>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</si>
  <si>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</si>
  <si>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</si>
  <si>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</si>
  <si>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</si>
  <si>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</si>
  <si>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</si>
  <si>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</si>
  <si>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</si>
  <si>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</si>
  <si>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</si>
  <si>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</si>
  <si>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</si>
  <si>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</si>
  <si>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</si>
  <si>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</si>
  <si>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</si>
  <si>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</si>
  <si>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</si>
  <si>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</si>
  <si>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</si>
  <si>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</si>
  <si>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</si>
  <si>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</si>
  <si>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</si>
  <si>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</si>
  <si>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</si>
  <si>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</si>
  <si>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</si>
  <si>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</si>
  <si>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</si>
  <si>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</si>
  <si>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</si>
  <si>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</si>
  <si>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</si>
  <si>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</si>
  <si>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</si>
  <si>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</si>
  <si>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</si>
  <si>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</si>
  <si>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</si>
  <si>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</si>
  <si>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</si>
  <si>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</si>
  <si>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</si>
  <si>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</si>
  <si>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</si>
  <si>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</si>
  <si>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</si>
  <si>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</si>
  <si>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</si>
  <si>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</si>
  <si>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</si>
  <si>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</si>
  <si>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</si>
  <si>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</si>
  <si>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</si>
  <si>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</si>
  <si>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</si>
  <si>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</si>
  <si>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</si>
  <si>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</si>
  <si>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</si>
  <si>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</si>
  <si>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</si>
  <si>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</si>
  <si>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</si>
  <si>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</si>
  <si>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</si>
  <si>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</si>
  <si>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</si>
  <si>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</si>
  <si>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</si>
  <si>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</si>
  <si>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</si>
  <si>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</si>
  <si>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</si>
  <si>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</si>
  <si>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</si>
  <si>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</si>
  <si>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</si>
  <si>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</si>
  <si>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</si>
  <si>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</si>
  <si>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</si>
  <si>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</si>
  <si>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</si>
  <si>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</si>
  <si>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</si>
  <si>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</si>
  <si>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</si>
  <si>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</si>
  <si>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</si>
  <si>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</si>
  <si>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</si>
  <si>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</si>
  <si>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</si>
  <si>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</si>
  <si>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</si>
  <si>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</si>
  <si>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</si>
  <si>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</si>
  <si>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</si>
  <si>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</si>
  <si>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</si>
  <si>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</si>
  <si>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</si>
  <si>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</si>
  <si>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</si>
  <si>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</si>
  <si>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</si>
  <si>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</si>
  <si>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</si>
  <si>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</si>
  <si>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</si>
  <si>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</si>
  <si>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</si>
  <si>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</si>
  <si>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</si>
  <si>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</si>
  <si>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</si>
  <si>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</si>
  <si>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</si>
  <si>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</si>
  <si>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</si>
  <si>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</si>
  <si>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</si>
  <si>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</si>
  <si>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</si>
  <si>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</si>
  <si>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</si>
  <si>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</si>
  <si>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</si>
  <si>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</si>
  <si>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</si>
  <si>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</si>
  <si>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</si>
  <si>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</si>
  <si>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</si>
  <si>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</si>
  <si>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</si>
  <si>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</si>
  <si>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</si>
  <si>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</si>
  <si>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</si>
  <si>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</si>
  <si>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</si>
  <si>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</si>
  <si>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</si>
  <si>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</si>
  <si>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</si>
  <si>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</si>
  <si>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</si>
  <si>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</si>
  <si>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</si>
  <si>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</si>
  <si>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</si>
  <si>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</si>
  <si>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</si>
  <si>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</si>
  <si>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</si>
  <si>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</si>
  <si>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</si>
  <si>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</si>
  <si>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</si>
  <si>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</si>
  <si>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</si>
  <si>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</si>
  <si>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</si>
  <si>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</si>
  <si>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</si>
  <si>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</si>
  <si>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</si>
  <si>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</si>
  <si>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</si>
  <si>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</si>
  <si>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</si>
  <si>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</si>
  <si>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</si>
  <si>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</si>
  <si>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</si>
  <si>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</si>
  <si>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</si>
  <si>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</si>
  <si>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</si>
  <si>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</si>
  <si>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</si>
  <si>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</si>
  <si>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</si>
  <si>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</si>
  <si>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</si>
  <si>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</si>
  <si>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</si>
  <si>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</si>
  <si>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</si>
  <si>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</si>
  <si>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</si>
  <si>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</si>
  <si>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</si>
  <si>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</si>
  <si>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</si>
  <si>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</si>
  <si>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</si>
  <si>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</si>
  <si>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</si>
  <si>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</si>
  <si>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</si>
  <si>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</si>
  <si>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</si>
  <si>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</si>
  <si>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</si>
  <si>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</si>
  <si>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</si>
  <si>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</si>
  <si>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</si>
  <si>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</si>
  <si>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</si>
  <si>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</si>
  <si>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</si>
  <si>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</si>
  <si>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</si>
  <si>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</si>
  <si>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</si>
  <si>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</si>
  <si>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</si>
  <si>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</si>
  <si>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</si>
  <si>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</si>
  <si>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</si>
  <si>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</si>
  <si>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</si>
  <si>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</si>
  <si>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</si>
  <si>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</si>
  <si>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</si>
  <si>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</si>
  <si>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</si>
  <si>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</si>
  <si>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</si>
  <si>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</si>
  <si>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</si>
  <si>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</si>
  <si>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</si>
  <si>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</si>
  <si>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</si>
  <si>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</si>
  <si>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</si>
  <si>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</si>
  <si>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</si>
  <si>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</si>
  <si>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</si>
  <si>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</si>
  <si>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</si>
  <si>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</si>
  <si>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</si>
  <si>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</si>
  <si>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</si>
  <si>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</si>
  <si>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</si>
  <si>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</si>
  <si>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</si>
  <si>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</si>
  <si>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</si>
  <si>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</si>
  <si>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</si>
  <si>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</si>
  <si>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</si>
  <si>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</si>
  <si>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</si>
  <si>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</si>
  <si>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</si>
  <si>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</si>
  <si>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</si>
  <si>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</si>
  <si>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</si>
  <si>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</si>
  <si>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</si>
  <si>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</si>
  <si>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</si>
  <si>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</si>
  <si>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</si>
  <si>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</si>
  <si>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</si>
  <si>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</si>
  <si>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</si>
  <si>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</si>
  <si>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</si>
  <si>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</si>
  <si>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</si>
  <si>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</si>
  <si>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</si>
  <si>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</si>
  <si>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</si>
  <si>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</si>
  <si>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</si>
  <si>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</si>
  <si>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</si>
  <si>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</si>
  <si>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</si>
  <si>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</si>
  <si>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</si>
  <si>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</si>
  <si>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</si>
  <si>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</si>
  <si>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</si>
  <si>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</si>
  <si>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</si>
  <si>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</si>
  <si>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</si>
  <si>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</si>
  <si>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</si>
  <si>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</si>
  <si>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</si>
  <si>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</si>
  <si>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</si>
  <si>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</si>
  <si>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</si>
  <si>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</si>
  <si>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</si>
  <si>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</si>
  <si>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</si>
  <si>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</si>
  <si>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</si>
  <si>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</si>
  <si>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</si>
  <si>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</si>
  <si>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</si>
  <si>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</si>
  <si>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</si>
  <si>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</si>
  <si>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</si>
  <si>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</si>
  <si>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</si>
  <si>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</si>
  <si>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</si>
  <si>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</si>
  <si>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</si>
  <si>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</si>
  <si>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</si>
  <si>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</si>
  <si>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</si>
  <si>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</si>
  <si>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</si>
  <si>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</si>
  <si>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</si>
  <si>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</si>
  <si>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</si>
  <si>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</si>
  <si>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</si>
  <si>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</si>
  <si>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</si>
  <si>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</si>
  <si>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</si>
  <si>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</si>
  <si>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</si>
  <si>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</si>
  <si>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</si>
  <si>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</si>
  <si>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</si>
  <si>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</si>
  <si>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</si>
  <si>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</si>
  <si>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</si>
  <si>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</si>
  <si>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</si>
  <si>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</si>
  <si>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</si>
  <si>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</si>
  <si>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</si>
  <si>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</si>
  <si>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</si>
  <si>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</si>
  <si>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</si>
  <si>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</si>
  <si>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</si>
  <si>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</si>
  <si>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</si>
  <si>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</si>
  <si>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</si>
  <si>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</si>
  <si>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</si>
  <si>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</si>
  <si>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</si>
  <si>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</si>
  <si>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</si>
  <si>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</si>
  <si>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</si>
  <si>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</si>
  <si>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</si>
  <si>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AFL0097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</si>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</sst>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322.38250694444287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45985.330932870369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45985.330932870369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45985.330932870369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45985.330932870369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45985.330932870369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45985.330932870369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45985.330932870369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45985.330932870369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45985.330932870369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45985.330932870369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45985.330932870369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45985.330932870369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45985.330932870369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45985.330932870369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45985.330932870369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45985.330932870369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45985.330932870369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45985.330932870369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45985.330932870369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45985.330932870369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45985.330932870369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45985.330932870369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45985.330932870369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45985.330932870369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45985.330932870369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45985.330932870369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E6" sqref="E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160.33109490740753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0.94351388888753718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t="s">
        <v>39107</v>
      </c>
      <c r="E5" s="102"/>
      <c r="F5" s="103"/>
      <c r="G5" s="104">
        <f ca="1">IFERROR(NOW()-F5,"-")</f>
        <v>45985.330932870369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27728</v>
      </c>
      <c r="E6" s="102"/>
      <c r="F6" s="103"/>
      <c r="G6" s="104">
        <f ca="1">IFERROR(NOW()-F6,"-")</f>
        <v>45985.330932870369</v>
      </c>
      <c r="H6" s="103"/>
      <c r="I6" s="18" t="str">
        <f>IFERROR(VLOOKUP(D6,DB!A:F,6,0),"")</f>
        <v>SCECO</v>
      </c>
      <c r="J6" s="18" t="str">
        <f>IFERROR(VLOOKUP(D6,DB!A:G,7,0),"")</f>
        <v>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45985.330932870369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45985.330932870369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45985.330932870369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45985.330932870369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45985.330932870369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45985.330932870369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45985.330932870369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45985.330932870369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45985.330932870369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45985.330932870369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45985.330932870369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45985.330932870369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45985.330932870369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45985.330932870369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45985.330932870369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45985.330932870369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45985.330932870369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45985.330932870369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45985.330932870369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45985.330932870369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45985.330932870369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45985.330932870369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45985.330932870369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45985.330932870369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45985.330932870369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45985.330932870369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45985.330932870369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45985.330932870369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45985.330932870369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45985.330932870369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45985.330932870369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45985.330932870369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45985.330932870369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45985.330932870369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45985.330932870369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45985.330932870369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45985.330932870369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45985.330932870369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45985.330932870369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45985.330932870369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45985.330932870369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45985.330932870369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45985.330932870369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45985.330932870369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45985.330932870369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45985.330932870369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45985.330932870369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45985.330932870369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45985.330932870369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45985.330932870369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45985.330932870369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45985.330932870369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45985.330932870369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45985.330932870369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45985.330932870369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45985.330932870369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45985.330932870369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45985.330932870369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45985.330932870369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45985.330932870369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45985.330932870369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45985.330932870369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45985.330932870369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45985.330932870369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45985.330932870369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45985.330932870369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45985.330932870369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45985.330932870369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45985.330932870369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45985.330932870369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45985.330932870369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45985.330932870369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45985.330932870369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45985.330932870369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45985.330932870369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45985.330932870369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45985.330932870369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45985.330932870369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45985.330932870369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45985.330932870369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45985.330932870369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45985.330932870369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45985.330932870369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45985.330932870369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45985.330932870369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45985.330932870369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45985.330932870369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45985.330932870369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45985.330932870369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45985.330932870369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45985.330932870369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45985.330932870369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45985.330932870369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45985.330932870369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45985.330932870369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45985.330932870369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45985.330932870369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45985.330932870369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45985.330932870369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45985.330932870369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45985.330932870369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45985.330932870369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45985.330932870369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45985.330932870369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45985.330932870369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45985.330932870369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45985.330932870369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45985.330932870369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45985.330932870369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45985.330932870369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45985.330932870369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45985.330932870369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45985.330932870369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45985.330932870369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45985.330932870369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45985.330932870369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45985.330932870369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45985.330932870369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45985.330932870369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45985.330932870369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45985.330932870369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45985.330932870369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45985.330932870369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45985.330932870369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45985.330932870369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45985.330932870369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45985.330932870369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45985.330932870369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45985.330932870369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45985.330932870369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45985.330932870369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45985.330932870369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45985.330932870369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45985.330932870369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45985.330932870369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45985.330932870369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45985.330932870369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45985.330932870369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45985.330932870369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45985.330932870369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45985.330932870369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45985.330932870369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45985.330932870369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45985.330932870369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45985.330932870369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45985.330932870369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45985.330932870369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45985.330932870369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45985.330932870369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45985.330932870369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45985.330932870369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45985.330932870369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45985.330932870369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45985.330932870369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45985.330932870369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45985.330932870369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45985.330932870369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45985.330932870369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45985.330932870369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45985.330932870369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45985.330932870369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45985.330932870369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45985.330932870369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45985.330932870369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45985.330932870369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45985.330932870369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45985.330932870369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45985.330932870369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45985.330932870369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45985.330932870369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45985.330932870369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45985.330932870369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45985.330932870369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45985.330932870369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45985.330932870369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45985.330932870369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45985.330932870369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45985.330932870369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45985.330932870369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45985.330932870369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45985.330932870369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45985.330932870369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45985.330932870369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45985.330932870369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45985.330932870369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45985.330932870369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45985.330932870369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45985.330932870369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45985.330932870369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45985.330932870369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45985.330932870369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45985.330932870369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45985.330932870369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45985.330932870369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45985.330932870369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45985.330932870369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45985.330932870369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45985.330932870369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45985.330932870369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45985.330932870369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45985.330932870369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45985.330932870369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45985.330932870369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45985.330932870369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45985.330932870369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45985.330932870369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45985.330932870369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45985.330932870369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45985.330932870369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45985.330932870369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45985.330932870369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45985.330932870369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45985.330932870369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45985.330932870369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45985.330932870369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45985.330932870369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45985.330932870369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45985.330932870369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45985.330932870369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45985.330932870369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45985.330932870369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45985.330932870369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45985.330932870369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45985.330932870369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45985.330932870369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45985.330932870369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45985.330932870369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45985.330932870369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45985.330932870369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45985.330932870369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45985.330932870369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45985.330932870369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45985.330932870369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45985.330932870369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45985.330932870369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45985.330932870369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45985.330932870369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45985.330932870369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45985.330932870369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45985.330932870369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45985.330932870369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45985.330932870369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45985.330932870369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45985.330932870369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45985.330932870369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45985.330932870369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45985.330932870369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45985.330932870369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45985.330932870369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45985.330932870369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45985.330932870369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45985.330932870369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45985.330932870369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45985.330932870369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45985.330932870369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45985.330932870369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45985.330932870369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45985.330932870369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45985.330932870369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45985.330932870369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45985.330932870369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45985.330932870369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45985.330932870369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45985.330932870369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45985.330932870369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45985.330932870369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45985.330932870369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45985.330932870369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45985.330932870369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45985.330932870369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45985.330932870369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45985.330932870369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45985.330932870369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45985.330932870369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45985.330932870369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45985.330932870369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45985.330932870369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45985.330932870369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45985.330932870369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45985.330932870369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45985.330932870369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45985.330932870369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45985.330932870369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45985.330932870369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45985.330932870369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45985.330932870369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45985.330932870369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45985.330932870369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45985.330932870369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45985.330932870369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45985.330932870369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45985.330932870369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45985.330932870369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45985.330932870369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45985.330932870369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45985.330932870369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45985.330932870369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45985.330932870369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45985.330932870369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45985.330932870369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45985.330932870369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45985.330932870369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45985.330932870369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45985.330932870369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45985.330932870369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45985.330932870369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45985.330932870369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45985.330932870369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45985.330932870369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45985.330932870369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45985.330932870369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45985.330932870369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45985.330932870369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45985.330932870369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45985.330932870369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45985.330932870369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45985.330932870369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45985.330932870369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45985.330932870369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45985.330932870369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45985.330932870369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45985.330932870369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45985.330932870369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45985.330932870369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45985.330932870369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45985.330932870369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45985.330932870369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45985.330932870369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45985.330932870369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45985.330932870369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45985.330932870369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45985.330932870369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45985.330932870369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45985.330932870369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45985.330932870369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45985.330932870369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45985.330932870369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45985.330932870369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45985.330932870369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45985.330932870369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45985.330932870369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45985.330932870369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45985.330932870369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45985.330932870369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45985.330932870369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45985.330932870369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45985.330932870369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45985.330932870369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45985.330932870369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45985.330932870369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45985.330932870369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45985.330932870369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45985.330932870369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45985.330932870369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45985.330932870369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45985.330932870369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45985.330932870369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45985.330932870369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45985.330932870369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45985.330932870369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45985.330932870369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45985.330932870369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45985.330932870369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45985.330932870369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45985.330932870369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45985.330932870369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45985.330932870369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45985.330932870369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45985.330932870369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45985.330932870369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45985.330932870369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45985.330932870369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45985.330932870369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45985.330932870369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45985.330932870369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45985.330932870369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45985.330932870369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45985.330932870369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45985.330932870369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45985.330932870369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45985.330932870369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45985.330932870369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45985.330932870369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45985.330932870369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45985.330932870369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45985.330932870369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45985.330932870369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45985.330932870369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45985.330932870369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45985.330932870369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45985.330932870369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45985.330932870369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45985.330932870369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45985.330932870369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45985.330932870369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45985.330932870369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45985.330932870369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45985.330932870369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45985.330932870369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45985.330932870369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45985.330932870369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45985.330932870369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45985.330932870369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45985.330932870369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45985.330932870369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45985.330932870369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45985.330932870369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45985.330932870369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45985.330932870369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45985.330932870369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45985.330932870369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45985.330932870369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45985.330932870369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45985.330932870369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45985.330932870369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45985.330932870369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45985.330932870369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45985.330932870369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45985.330932870369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45985.330932870369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45985.330932870369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45985.330932870369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45985.330932870369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45985.330932870369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45985.330932870369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45985.330932870369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45985.330932870369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45985.330932870369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45985.330932870369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45985.330932870369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45985.330932870369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45985.330932870369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45985.330932870369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45985.330932870369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45985.330932870369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45985.330932870369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45985.330932870369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45985.330932870369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45985.330932870369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45985.330932870369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45985.330932870369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45985.330932870369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45985.330932870369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45985.330932870369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45985.330932870369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45985.330932870369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45985.330932870369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45985.330932870369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45985.330932870369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45985.330932870369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45985.330932870369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45985.330932870369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45985.330932870369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45985.330932870369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45985.330932870369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45985.330932870369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45985.330932870369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45985.330932870369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45985.330932870369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45985.330932870369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45985.330932870369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45985.330932870369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45985.330932870369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45985.330932870369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45985.330932870369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45985.330932870369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45985.330932870369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45985.330932870369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45985.330932870369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45985.330932870369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45985.330932870369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45985.330932870369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45985.330932870369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45985.330932870369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45985.330932870369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45985.330932870369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45985.330932870369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45985.330932870369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45985.330932870369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45985.330932870369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45985.330932870369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45985.330932870369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45985.330932870369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45985.330932870369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45985.330932870369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45985.330932870369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45985.330932870369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45985.330932870369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45985.330932870369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45985.330932870369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45985.330932870369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45985.330932870369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45985.330932870369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45985.330932870369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45985.330932870369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45985.330932870369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45985.330932870369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45985.330932870369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45985.330932870369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45985.330932870369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45985.330932870369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45985.330932870369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45985.330932870369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45985.330932870369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45985.330932870369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45985.330932870369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45985.330932870369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45985.330932870369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45985.330932870369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45985.330932870369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45985.330932870369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45985.330932870369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45985.330932870369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45985.330932870369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45985.330932870369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45985.330932870369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45985.330932870369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45985.330932870369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45985.330932870369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45985.330932870369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45985.330932870369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45985.330932870369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45985.330932870369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45985.330932870369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45985.330932870369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45985.330932870369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45985.330932870369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45985.330932870369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45985.330932870369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45985.330932870369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45985.330932870369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45985.330932870369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45985.330932870369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45985.330932870369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45985.330932870369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45985.330932870369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45985.330932870369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45985.330932870369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45985.330932870369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45985.330932870369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45985.330932870369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45985.330932870369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45985.330932870369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45985.330932870369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45985.330932870369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45985.330932870369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45985.330932870369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45985.330932870369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45985.330932870369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45985.330932870369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45985.330932870369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45985.330932870369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45985.330932870369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45985.330932870369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45985.330932870369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45985.330932870369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45985.330932870369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45985.330932870369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45985.330932870369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45985.330932870369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45985.330932870369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45985.330932870369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45985.330932870369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45985.330932870369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45985.330932870369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45985.330932870369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45985.330932870369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45985.330932870369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45985.330932870369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45985.330932870369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45985.330932870369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45985.330932870369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45985.330932870369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45985.330932870369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45985.330932870369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45985.330932870369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45985.330932870369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45985.330932870369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45985.330932870369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45985.330932870369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45985.330932870369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45985.330932870369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45985.330932870369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45985.330932870369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45985.330932870369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45985.330932870369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45985.330932870369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45985.330932870369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45985.330932870369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45985.330932870369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45985.330932870369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45985.330932870369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45985.330932870369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45985.330932870369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45985.330932870369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45985.330932870369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45985.330932870369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45985.330932870369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45985.330932870369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45985.330932870369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45985.330932870369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45985.330932870369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45985.330932870369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45985.330932870369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45985.330932870369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45985.330932870369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45985.330932870369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45985.330932870369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45985.330932870369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45985.330932870369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45985.330932870369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45985.330932870369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45985.330932870369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45985.330932870369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45985.330932870369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45985.330932870369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45985.330932870369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45985.330932870369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45985.330932870369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45985.330932870369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45985.330932870369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45985.330932870369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45985.330932870369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45985.330932870369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45985.330932870369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45985.330932870369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45985.330932870369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45985.330932870369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45985.330932870369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45985.330932870369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45985.330932870369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45985.330932870369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45985.330932870369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45985.330932870369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45985.330932870369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45985.330932870369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45985.330932870369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45985.330932870369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45985.330932870369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45985.330932870369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45985.330932870369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45985.330932870369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45985.330932870369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45985.330932870369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45985.330932870369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45985.330932870369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45985.330932870369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45985.330932870369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45985.330932870369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45985.330932870369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45985.330932870369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45985.330932870369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45985.330932870369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45985.330932870369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45985.330932870369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45985.330932870369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45985.330932870369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45985.330932870369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45985.330932870369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45985.330932870369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45985.330932870369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45985.330932870369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45985.330932870369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45985.330932870369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45985.330932870369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45985.330932870369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45985.330932870369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45985.330932870369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45985.330932870369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45985.330932870369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45985.330932870369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45985.330932870369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45985.330932870369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45985.330932870369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45985.330932870369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45985.330932870369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45985.330932870369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45985.330932870369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45985.330932870369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45985.330932870369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45985.330932870369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45985.330932870369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45985.330932870369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45985.330932870369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45985.330932870369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45985.330932870369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45985.330932870369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45985.330932870369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45985.330932870369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45985.330932870369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45985.330932870369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45985.330932870369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45985.330932870369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45985.330932870369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45985.330932870369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45985.330932870369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45985.330932870369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45985.330932870369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45985.330932870369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45985.330932870369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45985.330932870369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45985.330932870369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45985.330932870369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45985.330932870369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45985.330932870369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45985.330932870369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45985.330932870369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45985.330932870369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45985.330932870369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45985.330932870369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45985.330932870369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45985.330932870369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45985.330932870369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45985.330932870369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45985.330932870369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45985.330932870369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45985.330932870369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45985.330932870369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45985.330932870369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45985.330932870369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45985.330932870369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45985.330932870369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45985.330932870369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45985.330932870369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45985.330932870369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45985.330932870369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45985.330932870369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45985.330932870369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45985.330932870369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45985.330932870369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45985.330932870369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45985.330932870369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45985.330932870369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45985.330932870369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45985.330932870369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45985.330932870369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45985.330932870369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45985.330932870369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45985.330932870369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45985.330932870369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45985.330932870369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45985.330932870369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45985.330932870369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45985.330932870369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45985.330932870369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45985.330932870369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45985.330932870369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45985.330932870369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45985.330932870369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45985.330932870369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45985.330932870369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45985.330932870369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45985.330932870369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45985.330932870369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45985.330932870369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45985.330932870369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45985.330932870369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45985.330932870369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45985.330932870369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45985.330932870369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45985.330932870369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45985.330932870369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45985.330932870369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45985.330932870369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45985.330932870369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45985.330932870369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45985.330932870369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45985.330932870369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45985.330932870369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45985.330932870369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45985.330932870369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45985.330932870369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45985.330932870369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45985.330932870369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45985.330932870369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45985.330932870369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45985.330932870369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45985.330932870369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45985.330932870369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45985.330932870369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45985.330932870369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45985.330932870369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45985.330932870369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45985.330932870369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45985.330932870369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45985.330932870369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45985.330932870369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45985.330932870369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45985.330932870369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45985.330932870369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45985.330932870369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45985.330932870369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45985.330932870369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45985.330932870369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45985.330932870369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45985.330932870369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45985.330932870369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45985.330932870369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45985.330932870369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45985.330932870369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45985.330932870369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45985.330932870369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45985.330932870369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45985.330932870369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45985.330932870369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45985.330932870369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45985.330932870369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45985.330932870369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45985.330932870369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45985.330932870369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45985.330932870369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45985.330932870369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45985.330932870369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45985.330932870369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45985.330932870369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45985.330932870369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45985.330932870369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45985.330932870369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45985.330932870369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45985.330932870369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45985.330932870369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45985.330932870369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45985.330932870369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45985.330932870369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45985.330932870369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45985.330932870369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45985.330932870369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45985.330932870369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45985.330932870369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45985.330932870369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45985.330932870369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45985.330932870369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45985.330932870369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45985.330932870369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45985.330932870369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45985.330932870369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45985.330932870369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45985.330932870369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45985.330932870369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45985.330932870369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45985.330932870369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45985.330932870369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45985.330932870369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45985.330932870369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45985.330932870369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45985.330932870369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45985.330932870369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45985.330932870369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45985.330932870369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45985.330932870369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45985.330932870369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45985.330932870369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45985.330932870369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45985.330932870369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45985.330932870369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45985.330932870369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45985.330932870369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45985.330932870369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45985.330932870369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45985.330932870369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45985.330932870369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45985.330932870369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45985.330932870369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45985.330932870369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45985.330932870369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45985.330932870369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45985.330932870369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45985.330932870369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45985.330932870369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45985.330932870369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45985.330932870369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45985.330932870369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45985.330932870369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45985.330932870369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45985.330932870369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45985.330932870369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45985.330932870369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45985.330932870369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45985.330932870369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45985.330932870369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45985.330932870369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45985.330932870369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45985.330932870369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45985.330932870369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45985.330932870369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45985.330932870369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45985.330932870369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45985.330932870369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45985.330932870369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45985.330932870369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45985.330932870369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45985.330932870369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45985.330932870369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45985.330932870369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45985.330932870369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45985.330932870369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45985.330932870369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45985.330932870369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45985.330932870369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45985.330932870369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45985.330932870369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45985.330932870369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45985.330932870369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45985.330932870369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45985.330932870369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45985.330932870369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45985.330932870369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45985.330932870369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45985.330932870369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45985.330932870369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45985.330932870369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45985.330932870369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45985.330932870369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45985.330932870369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45985.330932870369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45985.330932870369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45985.330932870369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45985.330932870369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45985.330932870369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45985.330932870369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45985.330932870369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45985.330932870369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45985.330932870369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45985.330932870369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45985.330932870369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45985.330932870369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45985.330932870369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45985.330932870369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45985.330932870369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45985.330932870369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45985.330932870369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45985.330932870369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45985.330932870369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45985.330932870369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45985.330932870369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45985.330932870369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45985.330932870369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45985.330932870369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45985.330932870369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45985.330932870369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45985.330932870369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45985.330932870369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45985.330932870369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45985.330932870369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45985.330932870369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45985.330932870369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45985.330932870369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45985.330932870369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45985.330932870369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45985.330932870369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45985.330932870369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45985.330932870369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45985.330932870369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45985.330932870369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45985.330932870369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45985.330932870369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45985.330932870369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45985.330932870369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45985.330932870369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45985.330932870369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45985.330932870369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45985.330932870369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45985.330932870369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45985.330932870369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45985.330932870369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45985.330932870369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45985.330932870369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45985.330932870369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45985.330932870369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45985.330932870369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45985.330932870369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45985.330932870369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45985.330932870369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45985.330932870369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45985.330932870369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45985.330932870369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45985.330932870369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45985.330932870369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45985.330932870369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45985.330932870369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45985.330932870369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45985.330932870369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45985.330932870369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45985.330932870369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45985.330932870369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45985.330932870369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45985.330932870369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45985.330932870369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45985.330932870369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45985.330932870369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45985.330932870369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45985.330932870369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45985.330932870369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45985.330932870369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45985.330932870369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45985.330932870369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45985.330932870369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45985.330932870369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45985.330932870369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45985.330932870369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45985.330932870369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45985.330932870369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45985.330932870369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45985.330932870369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45985.330932870369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45985.330932870369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45985.330932870369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45985.330932870369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45985.330932870369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45985.330932870369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45985.330932870369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45985.330932870369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45985.330932870369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45985.330932870369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45985.330932870369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45985.330932870369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45985.330932870369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45985.330932870369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45985.330932870369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45985.330932870369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45985.330932870369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45985.330932870369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45985.330932870369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45985.330932870369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45985.330932870369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45985.330932870369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45985.330932870369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45985.330932870369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45985.330932870369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45985.330932870369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45985.330932870369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45985.330932870369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45985.330932870369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45985.330932870369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45985.330932870369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45985.330932870369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45985.330932870369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45985.330932870369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45985.330932870369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45985.330932870369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45985.330932870369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45985.330932870369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45985.330932870369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45985.330932870369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45985.330932870369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45985.330932870369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45985.330932870369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45985.330932870369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45985.330932870369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45985.330932870369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45985.330932870369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45985.330932870369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45985.330932870369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45985.330932870369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45985.330932870369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45985.330932870369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45985.330932870369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45985.330932870369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45985.330932870369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45985.330932870369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45985.330932870369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45985.330932870369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45985.330932870369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45985.330932870369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45985.330932870369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45985.330932870369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45985.330932870369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45985.330932870369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45985.330932870369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45985.330932870369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45985.330932870369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45985.330932870369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45985.330932870369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45985.330932870369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45985.330932870369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45985.330932870369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45985.330932870369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45985.330932870369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45985.330932870369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45985.330932870369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45985.330932870369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45985.330932870369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45985.330932870369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45985.330932870369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45985.330932870369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45985.330932870369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45985.330932870369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45985.330932870369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45985.330932870369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45985.330932870369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45985.330932870369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45985.330932870369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45985.330932870369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45985.330932870369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45985.330932870369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45985.330932870369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45985.330932870369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45985.330932870369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45985.330932870369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45985.330932870369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45985.330932870369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45985.330932870369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45985.330932870369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281.8502152777728</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0.8378192129675881</v>
      </c>
      <c r="H3" s="95">
        <v>45983.94866898148</v>
      </c>
      <c r="I3" s="113" t="str">
        <f>IFERROR(VLOOKUP(D3,DB!A:F,6,0),"")</f>
        <v>Sceco</v>
      </c>
      <c r="J3" s="113" t="str">
        <f>IFERROR(VLOOKUP(D3,DB!A:G,7,0),"")</f>
        <v>In progress</v>
      </c>
      <c r="K3" s="97" t="s">
        <v>39111</v>
      </c>
      <c r="L3" s="91" t="str">
        <f>IFERROR(VLOOKUP(D3,DB!A:I,9,0),"")</f>
        <v>Latis</v>
      </c>
    </row>
    <row r="4" spans="1:16" ht="15" customHeight="1">
      <c r="A4" s="113"/>
      <c r="B4" s="113" t="str">
        <f>IFERROR(VLOOKUP(D4,DB!A:K,11,0),"")</f>
        <v/>
      </c>
      <c r="C4" s="93"/>
      <c r="D4" s="91"/>
      <c r="E4" s="94"/>
      <c r="F4" s="95"/>
      <c r="G4" s="96">
        <f t="shared" ref="G4:G33" ca="1" si="0">IFERROR(NOW()-F4,"")</f>
        <v>45985.330932870369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45985.330932870369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45985.330932870369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45985.330932870369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45985.330932870369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45985.330932870369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45985.330932870369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45985.330932870369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45985.330932870369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45985.330932870369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45985.330932870369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45985.330932870369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45985.330932870369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45985.330932870369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45985.330932870369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45985.330932870369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45985.330932870369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45985.330932870369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45985.330932870369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45985.330932870369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45985.330932870369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45985.330932870369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45985.330932870369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45985.330932870369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45985.330932870369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45985.330932870369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45985.330932870369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45985.330932870369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45985.330932870369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45985.330932870369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45985.330932870369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45985.330932870369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45985.330932870369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45985.330932870369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45985.330932870369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45985.330932870369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45985.330932870369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45985.330932870369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45985.330932870369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45985.330932870369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45985.330932870369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45985.330932870369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45985.330932870369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45985.330932870369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45985.330932870369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45985.330932870369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45985.330932870369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45985.330932870369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45985.330932870369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45985.330932870369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45985.330932870369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45985.330932870369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45985.330932870369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45985.330932870369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45985.330932870369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45985.330932870369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45985.330932870369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45985.330932870369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45985.330932870369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45985.330932870369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45985.330932870369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45985.330932870369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45985.330932870369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45985.330932870369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45985.330932870369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45985.330932870369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45985.330932870369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45985.330932870369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45985.330932870369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45985.330932870369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45985.330932870369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45985.330932870369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45985.330932870369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45985.330932870369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45985.330932870369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45985.330932870369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45985.330932870369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45985.330932870369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45985.330932870369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45985.330932870369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45985.330932870369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45985.330932870369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45985.330932870369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45985.330932870369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45985.330932870369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45985.330932870369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45985.330932870369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45985.330932870369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45985.330932870369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45985.330932870369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45985.330932870369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45985.330932870369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45985.330932870369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45985.330932870369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45985.330932870369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45985.330932870369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45985.330932870369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45985.330932870369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45985.330932870369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45985.330932870369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45985.330932870369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45985.330932870369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45985.330932870369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45985.330932870369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45985.330932870369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45985.330932870369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45985.330932870369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45985.330932870369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45985.330932870369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45985.330932870369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45985.330932870369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45985.330932870369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45985.330932870369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45985.330932870369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45985.330932870369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45985.330932870369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45985.330932870369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45985.330932870369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45985.330932870369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45985.330932870369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45985.330932870369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45985.330932870369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45985.330932870369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45985.330932870369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45985.330932870369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45985.330932870369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45985.330932870369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45985.330932870369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45985.330932870369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45985.330932870369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45985.330932870369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45985.330932870369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45985.330932870369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45985.330932870369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45985.330932870369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45985.330932870369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45985.330932870369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45985.330932870369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45985.330932870369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45985.330932870369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45985.330932870369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45985.330932870369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45985.330932870369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45985.330932870369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45985.330932870369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45985.330932870369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45985.330932870369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45985.330932870369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45985.330932870369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45985.330932870369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45985.330932870369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45985.330932870369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45985.330932870369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45985.330932870369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45985.330932870369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45985.330932870369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45985.330932870369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45985.330932870369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45985.330932870369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45985.330932870369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45985.330932870369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45985.330932870369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45985.330932870369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45985.330932870369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45985.330932870369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45985.330932870369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45985.330932870369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45985.330932870369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45985.330932870369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45985.330932870369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45985.330932870369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45985.330932870369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45985.330932870369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45985.330932870369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45985.330932870369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45985.330932870369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45985.330932870369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45985.330932870369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45985.330932870369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45985.330932870369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45985.330932870369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45985.330932870369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45985.330932870369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45985.330932870369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45985.330932870369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45985.330932870369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45985.330932870369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45985.330932870369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45985.330932870369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45985.330932870369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45985.330932870369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45985.330932870369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45985.330932870369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45985.330932870369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45985.330932870369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45985.330932870369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45985.330932870369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45985.330932870369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45985.330932870369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45985.330932870369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45985.330932870369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45985.330932870369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45985.330932870369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45985.330932870369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45985.330932870369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45985.330932870369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45985.330932870369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45985.330932870369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45985.330932870369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45985.330932870369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45985.330932870369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45985.330932870369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45985.330932870369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45985.330932870369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45985.330932870369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45985.330932870369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45985.330932870369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45985.330932870369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45985.330932870369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45985.330932870369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45985.330932870369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45985.330932870369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45985.330932870369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45985.330932870369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45985.330932870369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45985.330932870369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45985.330932870369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45985.330932870369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45985.330932870369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45985.330932870369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45985.330932870369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45985.330932870369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45985.330932870369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45985.330932870369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45985.330932870369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45985.330932870369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45985.330932870369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45985.330932870369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45985.330932870369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45985.330932870369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45985.330932870369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45985.330932870369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45985.330932870369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45985.330932870369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45985.330932870369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45985.330932870369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45985.330932870369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45985.330932870369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45985.330932870369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45985.330932870369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45985.330932870369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45985.330932870369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45985.330932870369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45985.330932870369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45985.330932870369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45985.330932870369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45985.330932870369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45985.330932870369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45985.330932870369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45985.330932870369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45985.330932870369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45985.330932870369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45985.330932870369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45985.330932870369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45985.330932870369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45985.330932870369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45985.330932870369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45985.330932870369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45985.330932870369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45985.330932870369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45985.330932870369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45985.330932870369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45985.330932870369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45985.330932870369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45985.330932870369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45985.330932870369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45985.330932870369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45985.330932870369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45985.330932870369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45985.330932870369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45985.330932870369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45985.330932870369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45985.330932870369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45985.330932870369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45985.330932870369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45985.330932870369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45985.330932870369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45985.330932870369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45985.330932870369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45985.330932870369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45985.330932870369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45985.330932870369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45985.330932870369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45985.330932870369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45985.330932870369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45985.330932870369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45985.330932870369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45985.330932870369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45985.330932870369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45985.330932870369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45985.330932870369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45985.330932870369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45985.330932870369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45985.330932870369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45985.330932870369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45985.330932870369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45985.330932870369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45985.330932870369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45985.330932870369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45985.330932870369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45985.330932870369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45985.330932870369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45985.330932870369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45985.330932870369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45985.330932870369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45985.330932870369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45985.330932870369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45985.330932870369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45985.330932870369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45985.330932870369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45985.330932870369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45985.330932870369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45985.330932870369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45985.330932870369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45985.330932870369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45985.330932870369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45985.330932870369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45985.330932870369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45985.330932870369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45985.330932870369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45985.330932870369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45985.330932870369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45985.330932870369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45985.330932870369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45985.330932870369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45985.330932870369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45985.330932870369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45985.330932870369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45985.330932870369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45985.330932870369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45985.330932870369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45985.330932870369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45985.330932870369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45985.330932870369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45985.330932870369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45985.330932870369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45985.330932870369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45985.330932870369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45985.330932870369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45985.330932870369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45985.330932870369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45985.330932870369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45985.330932870369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45985.330932870369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45985.330932870369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45985.330932870369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45985.330932870369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45985.330932870369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45985.330932870369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45985.330932870369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45985.330932870369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45985.330932870369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45985.330932870369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45985.330932870369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45985.330932870369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45985.330932870369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45985.330932870369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45985.330932870369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45985.330932870369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45985.330932870369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45985.330932870369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45985.330932870369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45985.330932870369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45985.330932870369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45985.330932870369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45985.330932870369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45985.330932870369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45985.330932870369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45985.330932870369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45985.330932870369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45985.330932870369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45985.330932870369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45985.330932870369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45985.330932870369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45985.330932870369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45985.330932870369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45985.330932870369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45985.330932870369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45985.330932870369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45985.330932870369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45985.330932870369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45985.330932870369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45985.330932870369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45985.330932870369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45985.330932870369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45985.330932870369</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93.498872685180686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59.142055555552361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36.669821759256592</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3.9576342592554283</v>
      </c>
      <c r="H5" s="122">
        <v>45981.360798611109</v>
      </c>
      <c r="I5" s="109" t="str">
        <f>IFERROR(VLOOKUP(D5,DB!A:F,6,0),"")</f>
        <v>SCECO</v>
      </c>
      <c r="J5" s="109" t="str">
        <f>IFERROR(VLOOKUP(D5,DB!A:G,7,0),"")</f>
        <v>Dead</v>
      </c>
      <c r="K5" s="109" t="s">
        <v>39119</v>
      </c>
      <c r="L5" s="109" t="str">
        <f>IFERROR(VLOOKUP(D5,DB!A:I,9,0),"")</f>
        <v>Latis</v>
      </c>
    </row>
    <row r="6" spans="1:13" ht="30.75">
      <c r="A6" s="109" t="s">
        <v>39120</v>
      </c>
      <c r="B6" s="109" t="str">
        <f>IFERROR(VLOOKUP(D6,DB!A:K,11,0),"")</f>
        <v>R5</v>
      </c>
      <c r="C6" s="109">
        <v>1</v>
      </c>
      <c r="D6" s="109" t="s">
        <v>32901</v>
      </c>
      <c r="E6" s="109" t="s">
        <v>39021</v>
      </c>
      <c r="F6" s="122">
        <v>45985.093854166669</v>
      </c>
      <c r="G6" s="111">
        <f ca="1">IFERROR(NOW()-F6,"")</f>
        <v>0.23707847222249256</v>
      </c>
      <c r="H6" s="122">
        <v>45984.593425925923</v>
      </c>
      <c r="I6" s="109" t="str">
        <f>IFERROR(VLOOKUP(D6,DB!A:F,6,0),"")</f>
        <v>SCECO</v>
      </c>
      <c r="J6" s="109" t="str">
        <f>IFERROR(VLOOKUP(D6,DB!A:G,7,0),"")</f>
        <v>Good</v>
      </c>
      <c r="K6" s="109" t="s">
        <v>39121</v>
      </c>
      <c r="L6" s="109" t="str">
        <f>IFERROR(VLOOKUP(D6,DB!A:I,9,0),"")</f>
        <v>Latis</v>
      </c>
    </row>
    <row r="7" spans="1:13">
      <c r="A7" s="109"/>
      <c r="B7" s="109" t="str">
        <f>IFERROR(VLOOKUP(D7,DB!A:K,11,0),"")</f>
        <v/>
      </c>
      <c r="C7" s="109"/>
      <c r="D7" s="109"/>
      <c r="E7" s="109"/>
      <c r="F7" s="109"/>
      <c r="G7" s="111">
        <f ca="1">IFERROR(NOW()-F7,"")</f>
        <v>45985.330932870369</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45985.330932870369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45985.330932870369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45985.330932870369</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45985.330932870369</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45985.330932870369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45985.330932870369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45985.330932870369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45985.330932870369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45985.330932870369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45985.330932870369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45985.330932870369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45985.330932870369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45985.330932870369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45985.330932870369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45985.330932870369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45985.330932870369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45985.330932870369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45985.330932870369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45985.330932870369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45985.330932870369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45985.330932870369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45985.330932870369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45985.330932870369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45985.330932870369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45985.330932870369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45985.330932870369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45985.330932870369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45985.330932870369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45985.330932870369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45985.330932870369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45985.330932870369</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45985.330932870369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45985.330932870369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45985.330932870369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45985.330932870369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45985.330932870369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45985.330932870369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45985.330932870369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45985.330932870369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45985.330932870369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45985.330932870369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45985.330932870369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45985.330932870369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45985.330932870369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45985.330932870369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45985.330932870369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45985.330932870369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45985.330932870369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45985.330932870369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45985.330932870369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45985.330932870369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45985.330932870369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45985.330932870369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45985.330932870369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45985.330932870369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45985.330932870369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45985.330932870369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45985.330932870369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45985.330932870369</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45985.330932870369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45985.330932870369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45985.330932870369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45985.330932870369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45985.330932870369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45985.330932870369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45985.330932870369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45985.330932870369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45985.330932870369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45985.330932870369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45985.330932870369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45985.330932870369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45985.330932870369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45985.330932870369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45985.330932870369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45985.330932870369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45985.330932870369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45985.330932870369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45985.330932870369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45985.330932870369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45985.330932870369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45985.330932870369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45985.330932638892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45985.330932638892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45985.330932870369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45985.330932870369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45985.330932870369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45985.330932870369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45985.330932870369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45985.330932638892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45985.330932638892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45985.330932638892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45985.330932638892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45985.330932638892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45985.330932638892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45985.330932638892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45985.330932638892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45985.330932638892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45985.330932638892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45985.330932638892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45985.330932638892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45985.330932638892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45985.330932638892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