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34" documentId="120_S{2AC9BD13-BADA-5192-A53E-5A8FF88502F6}" xr6:coauthVersionLast="47" xr6:coauthVersionMax="47" xr10:uidLastSave="{F9B62A8F-3AAB-4DB7-9743-AC2E1652C0B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<sst xmlns="http://schemas.openxmlformats.org/spreadsheetml/2006/main" count="180289" uniqueCount="39129">
  <si>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</si>
  <si>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</si>
  <si>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</si>
  <si>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</si>
  <si>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</si>
  <si>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</si>
  <si>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</si>
  <si>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</si>
  <si>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</si>
  <si>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</si>
  <si>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</si>
  <si>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</si>
  <si>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</si>
  <si>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</si>
  <si>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</si>
  <si>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</si>
  <si>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</si>
  <si>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</si>
  <si>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</si>
  <si>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</si>
  <si>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</si>
  <si>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</si>
  <si>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</si>
  <si>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</si>
  <si>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</si>
  <si>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</si>
  <si>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</si>
  <si>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</si>
  <si>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</si>
  <si>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</si>
  <si>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</si>
  <si>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</si>
  <si>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</si>
  <si>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</si>
  <si>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</si>
  <si>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</si>
  <si>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</si>
  <si>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</si>
  <si>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</si>
  <si>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</si>
  <si>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</si>
  <si>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</si>
  <si>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</si>
  <si>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</si>
  <si>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</si>
  <si>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</si>
  <si>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</si>
  <si>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</si>
  <si>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</si>
  <si>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</si>
  <si>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</si>
  <si>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</si>
  <si>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</si>
  <si>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</si>
  <si>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</si>
  <si>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</si>
  <si>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</si>
  <si>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</si>
  <si>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</si>
  <si>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</si>
  <si>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</si>
  <si>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</si>
  <si>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</si>
  <si>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</si>
  <si>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</si>
  <si>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</si>
  <si>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</si>
  <si>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</si>
  <si>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</si>
  <si>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</si>
  <si>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</si>
  <si>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</si>
  <si>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</si>
  <si>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</si>
  <si>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</si>
  <si>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</si>
  <si>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</si>
  <si>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</si>
  <si>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</si>
  <si>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</si>
  <si>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</si>
  <si>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</si>
  <si>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</si>
  <si>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</si>
  <si>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</si>
  <si>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</si>
  <si>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</si>
  <si>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</si>
  <si>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</si>
  <si>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</si>
  <si>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</si>
  <si>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</si>
  <si>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</si>
  <si>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</si>
  <si>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</si>
  <si>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</si>
  <si>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</si>
  <si>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</si>
  <si>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</si>
  <si>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</si>
  <si>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</si>
  <si>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</si>
  <si>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</si>
  <si>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</si>
  <si>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</si>
  <si>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</si>
  <si>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</si>
  <si>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</si>
  <si>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</si>
  <si>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</si>
  <si>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</si>
  <si>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</si>
  <si>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</si>
  <si>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</si>
  <si>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</si>
  <si>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</si>
  <si>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</si>
  <si>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</si>
  <si>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</si>
  <si>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</si>
  <si>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</si>
  <si>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</si>
  <si>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</si>
  <si>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</si>
  <si>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</si>
  <si>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</si>
  <si>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</si>
  <si>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</si>
  <si>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</si>
  <si>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</si>
  <si>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</si>
  <si>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</si>
  <si>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</si>
  <si>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</si>
  <si>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</si>
  <si>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</si>
  <si>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</si>
  <si>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</si>
  <si>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</si>
  <si>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</si>
  <si>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</si>
  <si>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</si>
  <si>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</si>
  <si>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</si>
  <si>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</si>
  <si>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</si>
  <si>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</si>
  <si>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</si>
  <si>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</si>
  <si>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</si>
  <si>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</si>
  <si>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</si>
  <si>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</si>
  <si>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</si>
  <si>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</si>
  <si>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</si>
  <si>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</si>
  <si>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</si>
  <si>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</si>
  <si>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</si>
  <si>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</si>
  <si>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</si>
  <si>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</si>
  <si>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</si>
  <si>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</si>
  <si>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</si>
  <si>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</si>
  <si>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</si>
  <si>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</si>
  <si>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</si>
  <si>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</si>
  <si>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</si>
  <si>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</si>
  <si>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</si>
  <si>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</si>
  <si>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</si>
  <si>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</si>
  <si>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</si>
  <si>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</si>
  <si>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</si>
  <si>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</si>
  <si>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</si>
  <si>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</si>
  <si>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</si>
  <si>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</si>
  <si>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</si>
  <si>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</si>
  <si>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</si>
  <si>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</si>
  <si>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</si>
  <si>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</si>
  <si>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</si>
  <si>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</si>
  <si>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</si>
  <si>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</si>
  <si>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</si>
  <si>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</si>
  <si>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</si>
  <si>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</si>
  <si>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</si>
  <si>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</si>
  <si>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</si>
  <si>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</si>
  <si>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</si>
  <si>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</si>
  <si>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</si>
  <si>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</si>
  <si>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</si>
  <si>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</si>
  <si>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</si>
  <si>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</si>
  <si>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</si>
  <si>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</si>
  <si>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</si>
  <si>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</si>
  <si>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</si>
  <si>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</si>
  <si>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</si>
  <si>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</si>
  <si>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</si>
  <si>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</si>
  <si>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</si>
  <si>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</si>
  <si>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</si>
  <si>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</si>
  <si>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</si>
  <si>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</si>
  <si>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</si>
  <si>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</si>
  <si>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</si>
  <si>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</si>
  <si>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</si>
  <si>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</si>
  <si>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</si>
  <si>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</si>
  <si>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</si>
  <si>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</si>
  <si>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</si>
  <si>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</si>
  <si>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</si>
  <si>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</si>
  <si>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</si>
  <si>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</si>
  <si>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</si>
  <si>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</si>
  <si>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</si>
  <si>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</si>
  <si>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</si>
  <si>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</si>
  <si>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</si>
  <si>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</si>
  <si>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</si>
  <si>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</si>
  <si>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</si>
  <si>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</si>
  <si>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</si>
  <si>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</si>
  <si>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</si>
  <si>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</si>
  <si>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</si>
  <si>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</si>
  <si>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</si>
  <si>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</si>
  <si>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</si>
  <si>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</si>
  <si>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</si>
  <si>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</si>
  <si>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</si>
  <si>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</si>
  <si>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</si>
  <si>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</si>
  <si>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</si>
  <si>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</si>
  <si>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</si>
  <si>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</si>
  <si>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</si>
  <si>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</si>
  <si>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</si>
  <si>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</si>
  <si>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</si>
  <si>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</si>
  <si>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</si>
  <si>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</si>
  <si>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</si>
  <si>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</si>
  <si>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</si>
  <si>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</si>
  <si>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</si>
  <si>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</si>
  <si>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</si>
  <si>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</si>
  <si>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</si>
  <si>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</si>
  <si>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</si>
  <si>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</si>
  <si>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</si>
  <si>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</si>
  <si>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</si>
  <si>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</si>
  <si>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</si>
  <si>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</si>
  <si>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</si>
  <si>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</si>
  <si>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</si>
  <si>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</si>
  <si>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</si>
  <si>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</si>
  <si>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</si>
  <si>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</si>
  <si>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</si>
  <si>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</si>
  <si>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</si>
  <si>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</si>
  <si>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</si>
  <si>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</si>
  <si>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</si>
  <si>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</si>
  <si>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</si>
  <si>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</si>
  <si>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</si>
  <si>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</si>
  <si>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</si>
  <si>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</si>
  <si>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</si>
  <si>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</si>
  <si>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</si>
  <si>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</si>
  <si>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</si>
  <si>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</si>
  <si>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</si>
  <si>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</si>
  <si>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</si>
  <si>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</si>
  <si>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</si>
  <si>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</si>
  <si>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</si>
  <si>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</si>
  <si>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</si>
  <si>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</si>
  <si>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</si>
  <si>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</si>
  <si>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</si>
  <si>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</si>
  <si>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</si>
  <si>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</si>
  <si>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</si>
  <si>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</si>
  <si>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</si>
  <si>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</si>
  <si>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</si>
  <si>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</si>
  <si>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</si>
  <si>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</si>
  <si>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</si>
  <si>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</si>
  <si>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</si>
  <si>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</si>
  <si>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</si>
  <si>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</si>
  <si>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</si>
  <si>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</si>
  <si>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</si>
  <si>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</si>
  <si>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</si>
  <si>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</si>
  <si>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</si>
  <si>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</si>
  <si>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</si>
  <si>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</si>
  <si>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</si>
  <si>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</si>
  <si>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</si>
  <si>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</si>
  <si>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</si>
  <si>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</si>
  <si>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</si>
  <si>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</si>
  <si>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</si>
  <si>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</si>
  <si>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</si>
  <si>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</si>
  <si>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</si>
  <si>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</si>
  <si>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</si>
  <si>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</si>
  <si>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</si>
  <si>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</si>
  <si>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</si>
  <si>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</si>
  <si>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</si>
  <si>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</si>
  <si>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</si>
  <si>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</si>
  <si>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</si>
  <si>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</si>
  <si>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</si>
  <si>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</si>
  <si>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</si>
  <si>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</si>
  <si>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</si>
  <si>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</si>
  <si>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</si>
  <si>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</si>
  <si>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</si>
  <si>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</si>
  <si>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</si>
  <si>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</si>
  <si>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</si>
  <si>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</si>
  <si>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</si>
  <si>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</si>
  <si>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</si>
  <si>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</si>
  <si>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</si>
  <si>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</si>
  <si>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</si>
  <si>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</si>
  <si>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</si>
  <si>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</si>
  <si>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</si>
  <si>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</si>
  <si>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</si>
  <si>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</si>
  <si>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</si>
  <si>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</si>
  <si>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</si>
  <si>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</si>
  <si>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</si>
  <si>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</si>
  <si>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</si>
  <si>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</si>
  <si>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</si>
  <si>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</si>
  <si>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</si>
  <si>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</si>
  <si>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</si>
  <si>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</si>
  <si>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</si>
  <si>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</si>
  <si>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</si>
  <si>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</si>
  <si>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</si>
  <si>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</si>
  <si>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</si>
  <si>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</si>
  <si>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</si>
  <si>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</si>
  <si>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</si>
  <si>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</si>
  <si>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</si>
  <si>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</si>
  <si>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</si>
  <si>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</si>
  <si>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</si>
  <si>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</si>
  <si>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</si>
  <si>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</si>
  <si>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</si>
  <si>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</si>
  <si>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</si>
  <si>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</si>
  <si>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</si>
  <si>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</si>
  <si>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</si>
  <si>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</si>
  <si>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</si>
  <si>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</si>
  <si>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</si>
  <si>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</si>
  <si>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</si>
  <si>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</si>
  <si>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</si>
  <si>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</si>
  <si>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</si>
  <si>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</si>
  <si>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</si>
  <si>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</si>
  <si>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</si>
  <si>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</si>
  <si>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</si>
  <si>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</si>
  <si>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</si>
  <si>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</si>
  <si>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</si>
  <si>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</si>
  <si>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</si>
  <si>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</si>
  <si>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</si>
  <si>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</si>
  <si>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</si>
  <si>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</si>
  <si>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</si>
  <si>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</si>
  <si>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</si>
  <si>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</si>
  <si>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</si>
  <si>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</si>
  <si>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</si>
  <si>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</si>
  <si>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</si>
  <si>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</si>
  <si>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</si>
  <si>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</si>
  <si>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</si>
  <si>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</si>
  <si>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</si>
  <si>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</si>
  <si>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</si>
  <si>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</si>
  <si>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</si>
  <si>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</si>
  <si>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</si>
  <si>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</si>
  <si>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</si>
  <si>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</si>
  <si>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</si>
  <si>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</si>
  <si>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</si>
  <si>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</si>
  <si>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</si>
  <si>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</si>
  <si>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</si>
  <si>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</si>
  <si>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</si>
  <si>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</si>
  <si>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</si>
  <si>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</si>
  <si>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</si>
  <si>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</si>
  <si>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</si>
  <si>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</si>
  <si>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</si>
  <si>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</si>
  <si>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</si>
  <si>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</si>
  <si>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</si>
  <si>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</si>
  <si>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</si>
  <si>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</si>
  <si>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</si>
  <si>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</si>
  <si>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</si>
  <si>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</si>
  <si>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</si>
  <si>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</si>
  <si>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</si>
  <si>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</si>
  <si>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</si>
  <si>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</si>
  <si>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</si>
  <si>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</si>
  <si>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</si>
  <si>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</si>
  <si>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</si>
  <si>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</si>
  <si>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</si>
  <si>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</si>
  <si>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</si>
  <si>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</si>
  <si>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</si>
  <si>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</si>
  <si>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</si>
  <si>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</si>
  <si>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</si>
  <si>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</si>
  <si>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</si>
  <si>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</si>
  <si>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</si>
  <si>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</si>
  <si>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</si>
  <si>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</si>
  <si>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</si>
  <si>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</si>
  <si>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</si>
  <si>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</si>
  <si>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</si>
  <si>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</si>
  <si>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</si>
  <si>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</si>
  <si>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</si>
  <si>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</si>
  <si>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</si>
  <si>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</si>
  <si>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</si>
  <si>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</si>
  <si>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</si>
  <si>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</si>
  <si>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</si>
  <si>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</si>
  <si>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</si>
  <si>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</si>
  <si>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</si>
  <si>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</si>
  <si>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</si>
  <si>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</si>
  <si>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</si>
  <si>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</si>
  <si>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</si>
  <si>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</si>
  <si>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</si>
  <si>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</si>
  <si>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</si>
  <si>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</si>
  <si>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</si>
  <si>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</si>
  <si>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</si>
  <si>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</si>
  <si>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</si>
  <si>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</si>
  <si>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</si>
  <si>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</si>
  <si>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</si>
  <si>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</si>
  <si>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</si>
  <si>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</si>
  <si>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</si>
  <si>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</si>
  <si>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</si>
  <si>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</si>
  <si>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</si>
  <si>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</si>
  <si>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</si>
  <si>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</si>
  <si>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</si>
  <si>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</si>
  <si>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</si>
  <si>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</si>
  <si>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</si>
  <si>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</si>
  <si>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</si>
  <si>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</si>
  <si>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</si>
  <si>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</si>
  <si>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</si>
  <si>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</si>
  <si>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</si>
  <si>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</si>
  <si>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</si>
  <si>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</si>
  <si>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</si>
  <si>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</si>
  <si>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</si>
  <si>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</si>
  <si>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</si>
  <si>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</si>
  <si>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</si>
  <si>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</si>
  <si>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</si>
  <si>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</si>
  <si>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</si>
  <si>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</si>
  <si>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</si>
  <si>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</si>
  <si>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</si>
  <si>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</si>
  <si>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</si>
  <si>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</si>
  <si>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</si>
  <si>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</si>
  <si>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</si>
  <si>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</si>
  <si>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</si>
  <si>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</si>
  <si>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</si>
  <si>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</si>
  <si>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</si>
  <si>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</si>
  <si>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</si>
  <si>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</si>
  <si>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</si>
  <si>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</si>
  <si>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</si>
  <si>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</si>
  <si>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</si>
  <si>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</si>
  <si>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</si>
  <si>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</si>
  <si>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</si>
  <si>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</si>
  <si>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</si>
  <si>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</si>
  <si>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</si>
  <si>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</si>
  <si>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</si>
  <si>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</si>
  <si>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</si>
  <si>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</si>
  <si>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</si>
  <si>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</si>
  <si>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</si>
  <si>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</si>
  <si>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</si>
  <si>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</si>
  <si>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</si>
  <si>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</si>
  <si>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</si>
  <si>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</si>
  <si>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</si>
  <si>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</si>
  <si>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</si>
  <si>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</si>
  <si>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</si>
  <si>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</si>
  <si>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</si>
  <si>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</si>
  <si>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</si>
  <si>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</si>
  <si>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</si>
  <si>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</si>
  <si>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</si>
  <si>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</si>
  <si>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</si>
  <si>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</si>
  <si>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</si>
  <si>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</si>
  <si>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</si>
  <si>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</si>
  <si>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</si>
  <si>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</si>
  <si>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</si>
  <si>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</si>
  <si>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</si>
  <si>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</si>
  <si>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</si>
  <si>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</si>
  <si>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</si>
  <si>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</si>
  <si>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</si>
  <si>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</si>
  <si>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</si>
  <si>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</si>
  <si>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</si>
  <si>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</si>
  <si>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</si>
  <si>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</si>
  <si>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</si>
  <si>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</si>
  <si>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</si>
  <si>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</si>
  <si>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</si>
  <si>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</si>
  <si>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</si>
  <si>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</si>
  <si>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</si>
  <si>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</si>
  <si>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</si>
  <si>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</si>
  <si>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</si>
  <si>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</si>
  <si>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</si>
  <si>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</si>
  <si>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</si>
  <si>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</si>
  <si>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</si>
  <si>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</si>
  <si>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</si>
  <si>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</si>
  <si>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</si>
  <si>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</si>
  <si>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</si>
  <si>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</si>
  <si>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</si>
  <si>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</si>
  <si>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</si>
  <si>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</si>
  <si>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</si>
  <si>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</si>
  <si>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</si>
  <si>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</si>
  <si>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</si>
  <si>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</si>
  <si>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</si>
  <si>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</si>
  <si>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</si>
  <si>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</si>
  <si>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</si>
  <si>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</si>
  <si>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</si>
  <si>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</si>
  <si>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</si>
  <si>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</si>
  <si>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</si>
  <si>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</si>
  <si>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</si>
  <si>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</si>
  <si>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</si>
  <si>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</si>
  <si>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</si>
  <si>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</si>
  <si>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</si>
  <si>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</si>
  <si>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</si>
  <si>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</si>
  <si>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</si>
  <si>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</si>
  <si>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</si>
  <si>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</si>
  <si>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</si>
  <si>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</si>
  <si>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</si>
  <si>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</si>
  <si>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</si>
  <si>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</si>
  <si>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</si>
  <si>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</si>
  <si>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</si>
  <si>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</si>
  <si>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</si>
  <si>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</si>
  <si>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</si>
  <si>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</si>
  <si>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</si>
  <si>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</si>
  <si>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</si>
  <si>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</si>
  <si>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</si>
  <si>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</si>
  <si>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</si>
  <si>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</si>
  <si>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</si>
  <si>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</si>
  <si>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</si>
  <si>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</si>
  <si>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</si>
  <si>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</si>
  <si>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</si>
  <si>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</si>
  <si>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</si>
  <si>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</si>
  <si>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</si>
  <si>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</si>
  <si>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</si>
  <si>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</si>
  <si>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</si>
  <si>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</si>
  <si>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</si>
  <si>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</si>
  <si>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</si>
  <si>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</si>
  <si>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</si>
  <si>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</si>
  <si>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</si>
  <si>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</si>
  <si>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</si>
  <si>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</si>
  <si>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</si>
  <si>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</si>
  <si>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</si>
  <si>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</si>
  <si>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</si>
  <si>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</si>
  <si>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</si>
  <si>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</si>
  <si>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</si>
  <si>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</si>
  <si>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</si>
  <si>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</si>
  <si>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</si>
  <si>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</si>
  <si>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</si>
  <si>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</si>
  <si>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</si>
  <si>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</si>
  <si>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</si>
  <si>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</si>
  <si>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</si>
  <si>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</si>
  <si>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</si>
  <si>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</si>
  <si>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</si>
  <si>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</si>
  <si>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</si>
  <si>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</si>
  <si>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</si>
  <si>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</si>
  <si>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</si>
  <si>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</si>
  <si>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</si>
  <si>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</si>
  <si>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</si>
  <si>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</si>
  <si>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</si>
  <si>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</si>
  <si>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</si>
  <si>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</si>
  <si>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</si>
  <si>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</si>
  <si>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</si>
  <si>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</si>
  <si>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</si>
  <si>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</si>
  <si>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</si>
  <si>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</si>
  <si>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</si>
  <si>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</si>
  <si>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</si>
  <si>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</si>
  <si>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</si>
  <si>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</si>
  <si>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</si>
  <si>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</si>
  <si>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</si>
  <si>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</si>
  <si>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</si>
  <si>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</si>
  <si>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</si>
  <si>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</si>
  <si>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</si>
  <si>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</si>
  <si>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</si>
  <si>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</si>
  <si>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</si>
  <si>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</si>
  <si>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</si>
  <si>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</si>
  <si>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</si>
  <si>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</si>
  <si>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</si>
  <si>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</si>
  <si>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</si>
  <si>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</si>
  <si>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</si>
  <si>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</si>
  <si>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</si>
  <si>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</si>
  <si>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</si>
  <si>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</si>
  <si>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</si>
  <si>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</si>
  <si>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</si>
  <si>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</si>
  <si>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</si>
  <si>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</si>
  <si>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</si>
  <si>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</si>
  <si>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</si>
  <si>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</si>
  <si>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</si>
  <si>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</si>
  <si>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</si>
  <si>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</si>
  <si>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</si>
  <si>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</si>
  <si>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</si>
  <si>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</si>
  <si>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</si>
  <si>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</si>
  <si>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</si>
  <si>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</si>
  <si>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</si>
  <si>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</si>
  <si>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</si>
  <si>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</si>
  <si>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</si>
  <si>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</si>
  <si>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</si>
  <si>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</si>
  <si>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</si>
  <si>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</si>
  <si>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</si>
  <si>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</si>
  <si>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</si>
  <si>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</si>
  <si>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</si>
  <si>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</si>
  <si>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</si>
  <si>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</si>
  <si>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</si>
  <si>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</si>
  <si>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</si>
  <si>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</si>
  <si>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</si>
  <si>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</si>
  <si>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</si>
  <si>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</si>
  <si>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</si>
  <si>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</si>
  <si>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</si>
  <si>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</si>
  <si>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</si>
  <si>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</si>
  <si>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</si>
  <si>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</si>
  <si>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</si>
  <si>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</si>
  <si>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</si>
  <si>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</si>
  <si>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</si>
  <si>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</si>
  <si>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</si>
  <si>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</si>
  <si>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</si>
  <si>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</si>
  <si>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</si>
  <si>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</si>
  <si>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</si>
  <si>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</si>
  <si>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</si>
  <si>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</si>
  <si>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</si>
  <si>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</si>
  <si>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</si>
  <si>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</si>
  <si>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</si>
  <si>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</si>
  <si>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</si>
  <si>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</si>
  <si>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</si>
  <si>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</si>
  <si>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</si>
  <si>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</si>
  <si>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</si>
  <si>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</si>
  <si>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</si>
  <si>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</si>
  <si>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</si>
  <si>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</si>
  <si>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</si>
  <si>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</si>
  <si>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</si>
  <si>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</si>
  <si>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</si>
  <si>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</si>
  <si>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</si>
  <si>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</si>
  <si>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</si>
  <si>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</si>
  <si>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</si>
  <si>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</si>
  <si>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</si>
  <si>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</si>
  <si>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</si>
  <si>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</si>
  <si>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</si>
  <si>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</si>
  <si>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</si>
  <si>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</si>
  <si>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</si>
  <si>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</si>
  <si>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</si>
  <si>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</si>
  <si>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</si>
  <si>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</si>
  <si>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</si>
  <si>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</si>
  <si>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</si>
  <si>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</si>
  <si>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</si>
  <si>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</si>
  <si>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</si>
  <si>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</si>
  <si>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</si>
  <si>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</si>
  <si>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</si>
  <si>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</si>
  <si>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</si>
  <si>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</si>
  <si>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</si>
  <si>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</si>
  <si>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</si>
  <si>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</si>
  <si>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</si>
  <si>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</si>
  <si>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</si>
  <si>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</si>
  <si>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</si>
  <si>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</si>
  <si>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</si>
  <si>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</si>
  <si>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</si>
  <si>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</si>
  <si>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</si>
  <si>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</si>
  <si>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</si>
  <si>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</si>
  <si>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</si>
  <si>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</si>
  <si>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</si>
  <si>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</si>
  <si>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</si>
  <si>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</si>
  <si>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</si>
  <si>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</si>
  <si>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</si>
  <si>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</si>
  <si>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</si>
  <si>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</si>
  <si>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</si>
  <si>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</si>
  <si>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</si>
  <si>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</si>
  <si>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</si>
  <si>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</si>
  <si>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</si>
  <si>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</si>
  <si>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</si>
  <si>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</si>
  <si>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</si>
  <si>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</si>
  <si>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</si>
  <si>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</si>
  <si>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</si>
  <si>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</si>
  <si>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</si>
  <si>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</si>
  <si>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</si>
  <si>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</si>
  <si>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</si>
  <si>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</si>
  <si>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</si>
  <si>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</si>
  <si>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</si>
  <si>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</si>
  <si>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</si>
  <si>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</si>
  <si>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</si>
  <si>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</si>
  <si>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</si>
  <si>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</si>
  <si>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</si>
  <si>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</si>
  <si>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</si>
  <si>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</si>
  <si>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</si>
  <si>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</si>
  <si>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</si>
  <si>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</si>
  <si>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</si>
  <si>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</si>
  <si>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</si>
  <si>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</si>
  <si>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</si>
  <si>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</si>
  <si>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</si>
  <si>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</si>
  <si>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</si>
  <si>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</si>
  <si>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</si>
  <si>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</si>
  <si>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</si>
  <si>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</si>
  <si>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</si>
  <si>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</si>
  <si>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</si>
  <si>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</si>
  <si>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</si>
  <si>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</si>
  <si>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</si>
  <si>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</si>
  <si>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</si>
  <si>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</si>
  <si>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</si>
  <si>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</si>
  <si>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</si>
  <si>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</si>
  <si>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</si>
  <si>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</si>
  <si>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</si>
  <si>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</si>
  <si>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</si>
  <si>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</si>
  <si>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</si>
  <si>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</si>
  <si>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</si>
  <si>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</si>
  <si>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</si>
  <si>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</si>
  <si>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</si>
  <si>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</si>
  <si>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</si>
  <si>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</si>
  <si>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</si>
  <si>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</si>
  <si>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</si>
  <si>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</si>
  <si>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</si>
  <si>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</si>
  <si>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</si>
  <si>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</si>
  <si>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</si>
  <si>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</si>
  <si>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</si>
  <si>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</si>
  <si>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</si>
  <si>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</si>
  <si>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</si>
  <si>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</si>
  <si>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</si>
  <si>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</si>
  <si>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</si>
  <si>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</si>
  <si>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</si>
  <si>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</si>
  <si>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</si>
  <si>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</si>
  <si>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</si>
  <si>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</si>
  <si>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</si>
  <si>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</si>
  <si>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</si>
  <si>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</si>
  <si>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</si>
  <si>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</si>
  <si>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</si>
  <si>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</si>
  <si>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</si>
  <si>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</si>
  <si>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</si>
  <si>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</si>
  <si>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</si>
  <si>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</si>
  <si>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</si>
  <si>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</si>
  <si>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</si>
  <si>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</si>
  <si>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</si>
  <si>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</si>
  <si>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</si>
  <si>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</si>
  <si>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</si>
  <si>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</si>
  <si>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</si>
  <si>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</si>
  <si>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</si>
  <si>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</si>
  <si>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</si>
  <si>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</si>
  <si>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</si>
  <si>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</si>
  <si>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</si>
  <si>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</si>
  <si>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</si>
  <si>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</si>
  <si>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</si>
  <si>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</si>
  <si>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</si>
  <si>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</si>
  <si>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</si>
  <si>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</si>
  <si>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</si>
  <si>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</si>
  <si>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</si>
  <si>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</si>
  <si>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</si>
  <si>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</si>
  <si>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</si>
  <si>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</si>
  <si>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</si>
  <si>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</si>
  <si>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</si>
  <si>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</si>
  <si>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</si>
  <si>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</si>
  <si>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</si>
  <si>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</si>
  <si>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</si>
  <si>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</si>
  <si>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</si>
  <si>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</si>
  <si>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</si>
  <si>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</si>
  <si>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</si>
  <si>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</si>
  <si>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</si>
  <si>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</si>
  <si>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</si>
  <si>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</si>
  <si>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</si>
  <si>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</si>
  <si>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</si>
  <si>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</si>
  <si>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</si>
  <si>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</si>
  <si>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</si>
  <si>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</si>
  <si>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</si>
  <si>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</si>
  <si>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</si>
  <si>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</si>
  <si>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</si>
  <si>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</si>
  <si>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</si>
  <si>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</si>
  <si>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</si>
  <si>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</si>
  <si>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</si>
  <si>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</si>
  <si>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</si>
  <si>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</si>
  <si>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</si>
  <si>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</si>
  <si>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</si>
  <si>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</si>
  <si>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</si>
  <si>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</si>
  <si>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</si>
  <si>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</si>
  <si>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</si>
  <si>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</si>
  <si>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</si>
  <si>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</si>
  <si>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</si>
  <si>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</si>
  <si>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</si>
  <si>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</si>
  <si>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</si>
  <si>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</si>
  <si>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</si>
  <si>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</si>
  <si>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</si>
  <si>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</si>
  <si>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</si>
  <si>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</si>
  <si>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</si>
  <si>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</si>
  <si>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</si>
  <si>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</si>
  <si>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</si>
  <si>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</si>
  <si>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</si>
  <si>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</si>
  <si>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</si>
  <si>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</si>
  <si>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</si>
  <si>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</si>
  <si>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</si>
  <si>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</si>
  <si>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</si>
  <si>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</si>
  <si>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</si>
  <si>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</si>
  <si>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</si>
  <si>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</si>
  <si>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</si>
  <si>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</si>
  <si>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</si>
  <si>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</si>
  <si>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</si>
  <si>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</si>
  <si>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</si>
  <si>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</si>
  <si>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</si>
  <si>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</si>
  <si>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</si>
  <si>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</si>
  <si>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</si>
  <si>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</si>
  <si>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</si>
  <si>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</si>
  <si>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</si>
  <si>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</si>
  <si>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</si>
  <si>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</si>
  <si>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</si>
  <si>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</si>
  <si>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</si>
  <si>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</si>
  <si>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</si>
  <si>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</si>
  <si>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</si>
  <si>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</si>
  <si>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</si>
  <si>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</si>
  <si>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</si>
  <si>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</si>
  <si>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</si>
  <si>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</si>
  <si>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</si>
  <si>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</si>
  <si>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</si>
  <si>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</si>
  <si>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</si>
  <si>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</si>
  <si>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</si>
  <si>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</si>
  <si>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</si>
  <si>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</si>
  <si>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</si>
  <si>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</si>
  <si>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</si>
  <si>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</si>
  <si>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</si>
  <si>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</si>
  <si>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</si>
  <si>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</si>
  <si>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</si>
  <si>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</si>
  <si>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</si>
  <si>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</si>
  <si>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</si>
  <si>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</si>
  <si>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</si>
  <si>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</si>
  <si>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</si>
  <si>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</si>
  <si>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</si>
  <si>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</si>
  <si>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</si>
  <si>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</si>
  <si>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</si>
  <si>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</si>
  <si>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</si>
  <si>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</si>
  <si>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</si>
  <si>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</si>
  <si>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</si>
  <si>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</si>
  <si>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</si>
  <si>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</si>
  <si>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</si>
  <si>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</si>
  <si>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</si>
  <si>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</si>
  <si>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</si>
  <si>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</si>
  <si>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</si>
  <si>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</si>
  <si>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</si>
  <si>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</si>
  <si>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</si>
  <si>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</si>
  <si>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</si>
  <si>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</si>
  <si>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</si>
  <si>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</si>
  <si>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</si>
  <si>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</si>
  <si>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</si>
  <si>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</si>
  <si>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</si>
  <si>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</si>
  <si>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</si>
  <si>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</si>
  <si>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</si>
  <si>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</si>
  <si>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</si>
  <si>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</si>
  <si>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</si>
  <si>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</si>
  <si>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</si>
  <si>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</si>
  <si>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</si>
  <si>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</si>
  <si>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</si>
  <si>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</si>
  <si>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</si>
  <si>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</si>
  <si>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</si>
  <si>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</si>
  <si>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</si>
  <si>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</si>
  <si>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</si>
  <si>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</si>
  <si>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</si>
  <si>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</si>
  <si>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</si>
  <si>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</si>
  <si>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</si>
  <si>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</si>
  <si>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</si>
  <si>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</si>
  <si>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</si>
  <si>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</si>
  <si>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</si>
  <si>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</si>
  <si>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</si>
  <si>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</si>
  <si>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</si>
  <si>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</si>
  <si>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</si>
  <si>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</si>
  <si>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</si>
  <si>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</si>
  <si>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</si>
  <si>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</si>
  <si>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</si>
  <si>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</si>
  <si>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</si>
  <si>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</si>
  <si>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</si>
  <si>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</si>
  <si>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</si>
  <si>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</si>
  <si>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</si>
  <si>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</si>
  <si>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</si>
  <si>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</si>
  <si>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</si>
  <si>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</si>
  <si>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</si>
  <si>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</si>
  <si>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</si>
  <si>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</si>
  <si>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</si>
  <si>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</si>
  <si>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</si>
  <si>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</si>
  <si>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</si>
  <si>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</si>
  <si>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</si>
  <si>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</si>
  <si>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</si>
  <si>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</si>
  <si>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</si>
  <si>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</si>
  <si>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</si>
  <si>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</si>
  <si>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</si>
  <si>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</si>
  <si>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</si>
  <si>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</si>
  <si>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</si>
  <si>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</si>
  <si>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</si>
  <si>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</si>
  <si>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</si>
  <si>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</si>
  <si>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</si>
  <si>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</si>
  <si>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</si>
  <si>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</si>
  <si>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</si>
  <si>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</si>
  <si>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</si>
  <si>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</si>
  <si>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</si>
  <si>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</si>
  <si>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</si>
  <si>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</si>
  <si>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</si>
  <si>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</si>
  <si>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</si>
  <si>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</si>
  <si>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</si>
  <si>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</si>
  <si>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</si>
  <si>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</si>
  <si>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</si>
  <si>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</si>
  <si>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</si>
  <si>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</si>
  <si>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</si>
  <si>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</si>
  <si>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</si>
  <si>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</si>
  <si>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</si>
  <si>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</si>
  <si>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</si>
  <si>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</si>
  <si>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</si>
  <si>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</si>
  <si>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</si>
  <si>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</si>
  <si>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</si>
  <si>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</si>
  <si>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</si>
  <si>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</si>
  <si>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</si>
  <si>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</si>
  <si>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</si>
  <si>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</si>
  <si>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</si>
  <si>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</si>
  <si>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</si>
  <si>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</si>
  <si>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</si>
  <si>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</si>
  <si>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</si>
  <si>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</si>
  <si>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</si>
  <si>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</si>
  <si>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</si>
  <si>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</si>
  <si>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</si>
  <si>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</si>
  <si>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</si>
  <si>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</si>
  <si>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</si>
  <si>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</si>
  <si>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</si>
  <si>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</si>
  <si>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</si>
  <si>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</si>
  <si>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</si>
  <si>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</si>
  <si>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</si>
  <si>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</si>
  <si>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</si>
  <si>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</si>
  <si>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</si>
  <si>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</si>
  <si>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</si>
  <si>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</si>
  <si>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</si>
  <si>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</si>
  <si>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</si>
  <si>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</si>
  <si>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</si>
  <si>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</si>
  <si>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</si>
  <si>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</si>
  <si>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</si>
  <si>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</si>
  <si>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</si>
  <si>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</si>
  <si>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</si>
  <si>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</si>
  <si>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</si>
  <si>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</si>
  <si>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</si>
  <si>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</si>
  <si>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</si>
  <si>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</si>
  <si>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</si>
  <si>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</si>
  <si>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</si>
  <si>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</si>
  <si>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</si>
  <si>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</si>
  <si>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</si>
  <si>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</si>
  <si>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</si>
  <si>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</si>
  <si>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</si>
  <si>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</si>
  <si>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</si>
  <si>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</si>
  <si>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</si>
  <si>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</si>
  <si>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</si>
  <si>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</si>
  <si>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</si>
  <si>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</si>
  <si>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</si>
  <si>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</si>
  <si>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</si>
  <si>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</si>
  <si>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</si>
  <si>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</si>
  <si>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</si>
  <si>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</si>
  <si>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</si>
  <si>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</si>
  <si>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</si>
  <si>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</si>
  <si>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</si>
  <si>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</si>
  <si>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</si>
  <si>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</si>
  <si>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</si>
  <si>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</si>
  <si>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</si>
  <si>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</si>
  <si>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</si>
  <si>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</si>
  <si>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</si>
  <si>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</si>
  <si>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</si>
  <si>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</si>
  <si>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</si>
  <si>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</si>
  <si>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</si>
  <si>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</si>
  <si>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</si>
  <si>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</si>
  <si>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</si>
  <si>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</si>
  <si>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</si>
  <si>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</si>
  <si>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</si>
  <si>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</si>
  <si>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</si>
  <si>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</si>
  <si>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</si>
  <si>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</si>
  <si>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</si>
  <si>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</si>
  <si>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</si>
  <si>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</si>
  <si>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</si>
  <si>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</si>
  <si>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</si>
  <si>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</si>
  <si>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</si>
  <si>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</si>
  <si>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</si>
  <si>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</si>
  <si>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</si>
  <si>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</si>
  <si>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</si>
  <si>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</si>
  <si>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</si>
  <si>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</si>
  <si>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</si>
  <si>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</si>
  <si>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</si>
  <si>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</si>
  <si>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</si>
  <si>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</si>
  <si>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</si>
  <si>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</si>
  <si>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</si>
  <si>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</si>
  <si>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</si>
  <si>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</si>
  <si>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</si>
  <si>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</si>
  <si>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</si>
  <si>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</si>
  <si>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</si>
  <si>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</si>
  <si>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</si>
  <si>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</si>
  <si>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</si>
  <si>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</si>
  <si>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</si>
  <si>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</si>
  <si>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</si>
  <si>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</si>
  <si>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</si>
  <si>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</si>
  <si>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</si>
  <si>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</si>
  <si>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</si>
  <si>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</si>
  <si>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</si>
  <si>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</si>
  <si>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</si>
  <si>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</si>
  <si>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</si>
  <si>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</si>
  <si>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</si>
  <si>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</si>
  <si>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</si>
  <si>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</si>
  <si>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</si>
  <si>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</si>
  <si>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</si>
  <si>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</si>
  <si>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</si>
  <si>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</si>
  <si>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</si>
  <si>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</si>
  <si>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</si>
  <si>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</si>
  <si>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</si>
  <si>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</si>
  <si>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</si>
  <si>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</si>
  <si>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</si>
  <si>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</si>
  <si>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</si>
  <si>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</si>
  <si>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</si>
  <si>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</si>
  <si>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</si>
  <si>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</si>
  <si>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</si>
  <si>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</si>
  <si>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</si>
  <si>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</si>
  <si>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</si>
  <si>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</si>
  <si>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</si>
  <si>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</si>
  <si>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</si>
  <si>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</si>
  <si>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</si>
  <si>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</si>
  <si>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</si>
  <si>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</si>
  <si>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</si>
  <si>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</si>
  <si>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</si>
  <si>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</si>
  <si>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</si>
  <si>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</si>
  <si>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</si>
  <si>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</si>
  <si>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</si>
  <si>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</si>
  <si>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</si>
  <si>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</si>
  <si>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</si>
  <si>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</si>
  <si>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</si>
  <si>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</si>
  <si>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</si>
  <si>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</si>
  <si>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</si>
  <si>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</si>
  <si>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</si>
  <si>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</si>
  <si>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</si>
  <si>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</si>
  <si>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</si>
  <si>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</si>
  <si>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</si>
  <si>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</si>
  <si>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</si>
  <si>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</si>
  <si>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</si>
  <si>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</si>
  <si>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</si>
  <si>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</si>
  <si>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</si>
  <si>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</si>
  <si>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</si>
  <si>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</si>
  <si>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</si>
  <si>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</si>
  <si>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</si>
  <si>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</si>
  <si>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</si>
  <si>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</si>
  <si>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</si>
  <si>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</si>
  <si>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</si>
  <si>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</si>
  <si>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</si>
  <si>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</si>
  <si>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</si>
  <si>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</si>
  <si>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</si>
  <si>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</si>
  <si>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</si>
  <si>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</si>
  <si>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</si>
  <si>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</si>
  <si>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</si>
  <si>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</si>
  <si>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</si>
  <si>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</si>
  <si>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</si>
  <si>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</si>
  <si>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</si>
  <si>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</si>
  <si>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</si>
  <si>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</si>
  <si>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</si>
  <si>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</si>
  <si>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</si>
  <si>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</si>
  <si>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</si>
  <si>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</si>
  <si>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</si>
  <si>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</si>
  <si>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</si>
  <si>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</si>
  <si>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</si>
  <si>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</si>
  <si>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</si>
  <si>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</si>
  <si>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</si>
  <si>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</si>
  <si>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</si>
  <si>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</si>
  <si>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</si>
  <si>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</si>
  <si>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</si>
  <si>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</si>
  <si>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</si>
  <si>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</si>
  <si>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</si>
  <si>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</si>
  <si>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</si>
  <si>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</si>
  <si>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</si>
  <si>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</si>
  <si>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</si>
  <si>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</si>
  <si>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</si>
  <si>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</si>
  <si>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</si>
  <si>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</si>
  <si>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</si>
  <si>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</si>
  <si>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</si>
  <si>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</si>
  <si>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</si>
  <si>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</si>
  <si>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</si>
  <si>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</si>
  <si>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</si>
  <si>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</si>
  <si>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</si>
  <si>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</si>
  <si>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</si>
  <si>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</si>
  <si>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</si>
  <si>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</si>
  <si>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</si>
  <si>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</si>
  <si>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</si>
  <si>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</si>
  <si>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</si>
  <si>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</si>
  <si>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</si>
  <si>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</si>
  <si>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</si>
  <si>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</si>
  <si>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</si>
  <si>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</si>
  <si>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</si>
  <si>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</si>
  <si>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</si>
  <si>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</si>
  <si>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</si>
  <si>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</si>
  <si>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</si>
  <si>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</si>
  <si>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</si>
  <si>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</si>
  <si>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</si>
  <si>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</si>
  <si>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</si>
  <si>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</si>
  <si>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</si>
  <si>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</si>
  <si>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</si>
  <si>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</si>
  <si>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</si>
  <si>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</si>
  <si>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</si>
  <si>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</si>
  <si>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</si>
  <si>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</si>
  <si>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</si>
  <si>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</si>
  <si>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</si>
  <si>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</si>
  <si>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</si>
  <si>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</si>
  <si>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</si>
  <si>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</si>
  <si>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</si>
  <si>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</si>
  <si>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</si>
  <si>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</si>
  <si>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</si>
  <si>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</si>
  <si>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</si>
  <si>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</si>
  <si>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</si>
  <si>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</si>
  <si>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</si>
  <si>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</si>
  <si>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</si>
  <si>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</si>
  <si>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</si>
  <si>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</si>
  <si>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</si>
  <si>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</si>
  <si>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</si>
  <si>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</si>
  <si>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</si>
  <si>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</si>
  <si>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</si>
  <si>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</si>
  <si>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</si>
  <si>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</si>
  <si>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</si>
  <si>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</si>
  <si>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</si>
  <si>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</si>
  <si>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</si>
  <si>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</si>
  <si>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</si>
  <si>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</si>
  <si>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</si>
  <si>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</si>
  <si>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</si>
  <si>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</si>
  <si>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</si>
  <si>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</si>
  <si>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</si>
  <si>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</si>
  <si>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</si>
  <si>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</si>
  <si>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</si>
  <si>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</si>
  <si>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</si>
  <si>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</si>
  <si>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</si>
  <si>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</si>
  <si>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</si>
  <si>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</si>
  <si>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</si>
  <si>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</si>
  <si>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</si>
  <si>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</si>
  <si>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</si>
  <si>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</si>
  <si>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</si>
  <si>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</si>
  <si>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</si>
  <si>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</si>
  <si>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</si>
  <si>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</si>
  <si>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</si>
  <si>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</si>
  <si>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</si>
  <si>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</si>
  <si>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</si>
  <si>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</si>
  <si>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</si>
  <si>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</si>
  <si>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</si>
  <si>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</si>
  <si>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</si>
  <si>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</si>
  <si>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</si>
  <si>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</si>
  <si>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</si>
  <si>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</si>
  <si>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</si>
  <si>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</si>
  <si>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</si>
  <si>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</si>
  <si>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</si>
  <si>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</si>
  <si>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</si>
  <si>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</si>
  <si>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</si>
  <si>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</si>
  <si>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</si>
  <si>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</si>
  <si>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</si>
  <si>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</si>
  <si>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</si>
  <si>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</si>
  <si>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</si>
  <si>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</si>
  <si>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</si>
  <si>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</si>
  <si>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</si>
  <si>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</si>
  <si>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</si>
  <si>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</si>
  <si>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</si>
  <si>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</si>
  <si>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</si>
  <si>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</si>
  <si>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</si>
  <si>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</si>
  <si>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</si>
  <si>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</si>
  <si>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</si>
  <si>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</si>
  <si>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</si>
  <si>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</si>
  <si>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</si>
  <si>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</si>
  <si>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</si>
  <si>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</si>
  <si>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</si>
  <si>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</si>
  <si>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</si>
  <si>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</si>
  <si>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</si>
  <si>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</si>
  <si>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</si>
  <si>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</si>
  <si>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</si>
  <si>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</si>
  <si>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</si>
  <si>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</si>
  <si>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</si>
  <si>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</si>
  <si>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</si>
  <si>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</si>
  <si>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</si>
  <si>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</si>
  <si>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</si>
  <si>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</si>
  <si>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</si>
  <si>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</si>
  <si>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</si>
  <si>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</si>
  <si>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</si>
  <si>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</si>
  <si>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</si>
  <si>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</si>
  <si>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</si>
  <si>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</si>
  <si>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</si>
  <si>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</si>
  <si>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</si>
  <si>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</si>
  <si>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</si>
  <si>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</si>
  <si>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</si>
  <si>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</si>
  <si>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</si>
  <si>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</si>
  <si>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</si>
  <si>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</si>
  <si>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</si>
  <si>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</si>
  <si>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</si>
  <si>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</si>
  <si>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</si>
  <si>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</si>
  <si>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</si>
  <si>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</si>
  <si>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</si>
  <si>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</si>
  <si>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</si>
  <si>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</si>
  <si>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</si>
  <si>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</si>
  <si>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</si>
  <si>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</si>
  <si>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</si>
  <si>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</si>
  <si>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</si>
  <si>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</si>
  <si>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</si>
  <si>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</si>
  <si>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</si>
  <si>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</si>
  <si>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</si>
  <si>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</si>
  <si>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</si>
  <si>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</si>
  <si>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</si>
  <si>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</si>
  <si>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</si>
  <si>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</si>
  <si>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</si>
  <si>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</si>
  <si>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</si>
  <si>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</si>
  <si>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</si>
  <si>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</si>
  <si>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</si>
  <si>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</si>
  <si>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</si>
  <si>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</si>
  <si>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</si>
  <si>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</si>
  <si>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</si>
  <si>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</si>
  <si>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</si>
  <si>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</si>
  <si>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</si>
  <si>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</si>
  <si>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</si>
  <si>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</si>
  <si>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</si>
  <si>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</si>
  <si>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</si>
  <si>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</si>
  <si>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</si>
  <si>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</si>
  <si>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</si>
  <si>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</si>
  <si>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</si>
  <si>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</si>
  <si>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</si>
  <si>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</si>
  <si>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</si>
  <si>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</si>
  <si>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</si>
  <si>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</si>
  <si>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</si>
  <si>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</si>
  <si>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</si>
  <si>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</si>
  <si>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</si>
  <si>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</si>
  <si>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</si>
  <si>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</si>
  <si>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</si>
  <si>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</si>
  <si>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</si>
  <si>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</si>
  <si>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</si>
  <si>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</si>
  <si>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</si>
  <si>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</si>
  <si>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</si>
  <si>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</si>
  <si>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</si>
  <si>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</si>
  <si>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</si>
  <si>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</si>
  <si>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</si>
  <si>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</si>
  <si>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</si>
  <si>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</si>
  <si>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</si>
  <si>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</si>
  <si>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</si>
  <si>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</si>
  <si>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</si>
  <si>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</si>
  <si>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</si>
  <si>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</si>
  <si>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</si>
  <si>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</si>
  <si>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</si>
  <si>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</si>
  <si>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</si>
  <si>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</si>
  <si>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</si>
  <si>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</si>
  <si>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</si>
  <si>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</si>
  <si>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</si>
  <si>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</si>
  <si>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</si>
  <si>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</si>
  <si>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</si>
  <si>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</si>
  <si>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</si>
  <si>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</si>
  <si>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</si>
  <si>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</si>
  <si>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</si>
  <si>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</si>
  <si>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</si>
  <si>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</si>
  <si>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</si>
  <si>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</si>
  <si>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</si>
  <si>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</si>
  <si>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</si>
  <si>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</si>
  <si>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</si>
  <si>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</si>
  <si>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</si>
  <si>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</si>
  <si>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</si>
  <si>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</si>
  <si>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</si>
  <si>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</si>
  <si>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</si>
  <si>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</si>
  <si>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</si>
  <si>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</si>
  <si>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</si>
  <si>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</si>
  <si>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</si>
  <si>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</si>
  <si>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</si>
  <si>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</si>
  <si>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</si>
  <si>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</si>
  <si>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</si>
  <si>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</si>
  <si>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</si>
  <si>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</si>
  <si>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</si>
  <si>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</si>
  <si>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</si>
  <si>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</si>
  <si>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</si>
  <si>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</si>
  <si>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</si>
  <si>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</si>
  <si>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</si>
  <si>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</si>
  <si>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</si>
  <si>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</si>
  <si>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</si>
  <si>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</si>
  <si>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</si>
  <si>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</si>
  <si>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</si>
  <si>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</si>
  <si>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</si>
  <si>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</si>
  <si>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</si>
  <si>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</si>
  <si>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</si>
  <si>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</si>
  <si>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</si>
  <si>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</si>
  <si>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</si>
  <si>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</si>
  <si>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</si>
  <si>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</si>
  <si>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</si>
  <si>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</si>
  <si>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</si>
  <si>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</si>
  <si>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</si>
  <si>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</si>
  <si>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</si>
  <si>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</si>
  <si>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</si>
  <si>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</si>
  <si>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</si>
  <si>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</si>
  <si>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</si>
  <si>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</si>
  <si>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</si>
  <si>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</si>
  <si>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</si>
  <si>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</si>
  <si>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</si>
  <si>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</si>
  <si>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</si>
  <si>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</si>
  <si>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</si>
  <si>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</si>
  <si>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</si>
  <si>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</si>
  <si>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</si>
  <si>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</si>
  <si>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</si>
  <si>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</si>
  <si>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</si>
  <si>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</si>
  <si>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</si>
  <si>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</si>
  <si>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</si>
  <si>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</si>
  <si>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</si>
  <si>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</si>
  <si>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</si>
  <si>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</si>
  <si>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</si>
  <si>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</si>
  <si>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</si>
  <si>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</si>
  <si>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</si>
  <si>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</si>
  <si>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</si>
  <si>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</si>
  <si>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</si>
  <si>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</si>
  <si>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</si>
  <si>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</si>
  <si>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</si>
  <si>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</si>
  <si>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</si>
  <si>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</si>
  <si>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</si>
  <si>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</si>
  <si>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</si>
  <si>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</si>
  <si>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</si>
  <si>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</si>
  <si>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</si>
  <si>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</si>
  <si>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</si>
  <si>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</si>
  <si>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</si>
  <si>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</si>
  <si>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</si>
  <si>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</si>
  <si>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</si>
  <si>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</si>
  <si>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</si>
  <si>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</si>
  <si>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</si>
  <si>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</si>
  <si>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</si>
  <si>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</si>
  <si>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</si>
  <si>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</si>
  <si>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</si>
  <si>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</si>
  <si>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</si>
  <si>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</si>
  <si>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</si>
  <si>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</si>
  <si>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</si>
  <si>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</si>
  <si>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</si>
  <si>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</si>
  <si>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</si>
  <si>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</si>
  <si>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</si>
  <si>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</si>
  <si>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</si>
  <si>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</si>
  <si>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</si>
  <si>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</si>
  <si>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</si>
  <si>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</si>
  <si>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</si>
  <si>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</si>
  <si>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</si>
  <si>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</si>
  <si>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</si>
  <si>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</si>
  <si>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</si>
  <si>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</si>
  <si>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</si>
  <si>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</si>
  <si>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</si>
  <si>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</si>
  <si>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</si>
  <si>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</si>
  <si>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</si>
  <si>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</si>
  <si>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</si>
  <si>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</si>
  <si>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</si>
  <si>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</si>
  <si>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</si>
  <si>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</si>
  <si>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</si>
  <si>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</si>
  <si>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</si>
  <si>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</si>
  <si>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</si>
  <si>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</si>
  <si>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</si>
  <si>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</si>
  <si>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</si>
  <si>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</si>
  <si>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</si>
  <si>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</si>
  <si>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</si>
  <si>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</si>
  <si>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</si>
  <si>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</si>
  <si>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</si>
  <si>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</si>
  <si>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</si>
  <si>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</si>
  <si>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</si>
  <si>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</si>
  <si>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</si>
  <si>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</si>
  <si>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</si>
  <si>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</si>
  <si>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</si>
  <si>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</si>
  <si>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</si>
  <si>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</si>
  <si>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</si>
  <si>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</si>
  <si>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</si>
  <si>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</si>
  <si>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</si>
  <si>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</si>
  <si>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</si>
  <si>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</si>
  <si>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</si>
  <si>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</si>
  <si>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</si>
  <si>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</si>
  <si>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</si>
  <si>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</si>
  <si>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</si>
  <si>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</si>
  <si>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</si>
  <si>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</si>
  <si>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</si>
  <si>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</si>
  <si>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</si>
  <si>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</si>
  <si>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</si>
  <si>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</si>
  <si>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</si>
  <si>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</si>
  <si>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</si>
  <si>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</si>
  <si>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</si>
  <si>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</si>
  <si>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</si>
  <si>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</si>
  <si>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</si>
  <si>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</si>
  <si>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</si>
  <si>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</si>
  <si>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</si>
  <si>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</si>
  <si>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</si>
  <si>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</si>
  <si>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</si>
  <si>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</si>
  <si>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</si>
  <si>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</si>
  <si>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</si>
  <si>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</si>
  <si>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</si>
  <si>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</si>
  <si>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</si>
  <si>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</si>
  <si>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</si>
  <si>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</si>
  <si>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</si>
  <si>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</si>
  <si>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</si>
  <si>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</si>
  <si>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</si>
  <si>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</si>
  <si>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</si>
  <si>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</si>
  <si>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</si>
  <si>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</si>
  <si>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</si>
  <si>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</si>
  <si>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</si>
  <si>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</si>
  <si>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</si>
  <si>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</si>
  <si>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</si>
  <si>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</si>
  <si>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</si>
  <si>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</si>
  <si>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</si>
  <si>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</si>
  <si>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</si>
  <si>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</si>
  <si>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</si>
  <si>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</si>
  <si>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</si>
  <si>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</si>
  <si>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</si>
  <si>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</si>
  <si>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</si>
  <si>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</si>
  <si>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</si>
  <si>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</si>
  <si>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</si>
  <si>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</si>
  <si>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</si>
  <si>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</si>
  <si>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</si>
  <si>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</si>
  <si>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</si>
  <si>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</si>
  <si>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</si>
  <si>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</si>
  <si>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</si>
  <si>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</si>
  <si>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</si>
  <si>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</si>
  <si>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</si>
  <si>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</si>
  <si>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</si>
  <si>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</si>
  <si>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</si>
  <si>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</si>
  <si>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</si>
  <si>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</si>
  <si>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</si>
  <si>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</si>
  <si>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</si>
  <si>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</si>
  <si>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</si>
  <si>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</si>
  <si>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</si>
  <si>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</si>
  <si>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</si>
  <si>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</si>
  <si>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</si>
  <si>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</si>
  <si>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</si>
  <si>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</si>
  <si>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</si>
  <si>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</si>
  <si>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</si>
  <si>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</si>
  <si>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</si>
  <si>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</si>
  <si>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</si>
  <si>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</si>
  <si>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</si>
  <si>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</si>
  <si>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</si>
  <si>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</si>
  <si>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</si>
  <si>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</si>
  <si>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</si>
  <si>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</si>
  <si>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</si>
  <si>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</si>
  <si>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</si>
  <si>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</si>
  <si>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</si>
  <si>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</si>
  <si>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</si>
  <si>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</si>
  <si>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</si>
  <si>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</si>
  <si>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</si>
  <si>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</si>
  <si>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</si>
  <si>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</si>
  <si>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</si>
  <si>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</si>
  <si>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</si>
  <si>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</si>
  <si>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</si>
  <si>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</si>
  <si>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</si>
  <si>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</si>
  <si>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</si>
  <si>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</si>
  <si>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</si>
  <si>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</si>
  <si>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</si>
  <si>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</si>
  <si>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</si>
  <si>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</si>
  <si>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</si>
  <si>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</si>
  <si>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</si>
  <si>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</si>
  <si>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</si>
  <si>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</si>
  <si>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</si>
  <si>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</si>
  <si>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</si>
  <si>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</si>
  <si>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</si>
  <si>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</si>
  <si>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</si>
  <si>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</si>
  <si>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</si>
  <si>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</si>
  <si>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</si>
  <si>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</si>
  <si>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</si>
  <si>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</si>
  <si>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</si>
  <si>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</si>
  <si>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</si>
  <si>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</si>
  <si>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</si>
  <si>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</si>
  <si>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</si>
  <si>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</si>
  <si>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</si>
  <si>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</si>
  <si>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</si>
  <si>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</si>
  <si>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</si>
  <si>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</si>
  <si>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</si>
  <si>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</si>
  <si>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</si>
  <si>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</si>
  <si>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</si>
  <si>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</si>
  <si>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</si>
  <si>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</si>
  <si>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</si>
  <si>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</si>
  <si>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</si>
  <si>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</si>
  <si>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</si>
  <si>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</si>
  <si>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</si>
  <si>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</si>
  <si>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</si>
  <si>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</si>
  <si>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</si>
  <si>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</si>
  <si>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</si>
  <si>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</si>
  <si>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</si>
  <si>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</si>
  <si>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</si>
  <si>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</si>
  <si>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</si>
  <si>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</si>
  <si>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</si>
  <si>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</si>
  <si>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</si>
  <si>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</si>
  <si>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</si>
  <si>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</si>
  <si>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</si>
  <si>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</si>
  <si>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</si>
  <si>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</si>
  <si>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</si>
  <si>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</si>
  <si>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</si>
  <si>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</si>
  <si>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</si>
  <si>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</si>
  <si>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</si>
  <si>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</si>
  <si>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</si>
  <si>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</si>
  <si>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</si>
  <si>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</si>
  <si>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</si>
  <si>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</si>
  <si>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</si>
  <si>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</si>
  <si>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</si>
  <si>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</si>
  <si>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</si>
  <si>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</si>
  <si>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</si>
  <si>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</si>
  <si>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</si>
  <si>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</si>
  <si>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</si>
  <si>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</si>
  <si>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</si>
  <si>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</si>
  <si>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</si>
  <si>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</si>
  <si>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</si>
  <si>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</si>
  <si>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</si>
  <si>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</si>
  <si>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</si>
  <si>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</si>
  <si>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</si>
  <si>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</si>
  <si>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</si>
  <si>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</si>
  <si>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</si>
  <si>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</si>
  <si>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</si>
  <si>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</si>
  <si>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</si>
  <si>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</si>
  <si>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</si>
  <si>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</si>
  <si>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</si>
  <si>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</si>
  <si>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</si>
  <si>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</si>
  <si>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</si>
  <si>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</si>
  <si>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</si>
  <si>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</si>
  <si>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</si>
  <si>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</si>
  <si>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</si>
  <si>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</si>
  <si>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</si>
  <si>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</si>
  <si>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</si>
  <si>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</si>
  <si>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</si>
  <si>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</si>
  <si>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</si>
  <si>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</si>
  <si>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</si>
  <si>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</si>
  <si>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</si>
  <si>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</si>
  <si>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</si>
  <si>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</si>
  <si>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</si>
  <si>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</si>
  <si>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</si>
  <si>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</si>
  <si>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</si>
  <si>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</si>
  <si>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</si>
  <si>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</si>
  <si>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</si>
  <si>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</si>
  <si>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</si>
  <si>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</si>
  <si>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</si>
  <si>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</si>
  <si>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</si>
  <si>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</si>
  <si>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</si>
  <si>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</si>
  <si>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</si>
  <si>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</si>
  <si>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</si>
  <si>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</si>
  <si>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</si>
  <si>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</si>
  <si>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</si>
  <si>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</si>
  <si>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</si>
  <si>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</si>
  <si>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</si>
  <si>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</si>
  <si>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</si>
  <si>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</si>
  <si>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</si>
  <si>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</si>
  <si>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</si>
  <si>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</si>
  <si>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</si>
  <si>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</si>
  <si>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</si>
  <si>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</si>
  <si>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</si>
  <si>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</si>
  <si>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</si>
  <si>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</si>
  <si>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</si>
  <si>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</si>
  <si>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</si>
  <si>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</si>
  <si>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</si>
  <si>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</si>
  <si>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</si>
  <si>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</si>
  <si>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</si>
  <si>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</si>
  <si>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</si>
  <si>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</si>
  <si>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</si>
  <si>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</si>
  <si>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</si>
  <si>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</si>
  <si>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</si>
  <si>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</si>
  <si>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</si>
  <si>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</si>
  <si>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</si>
  <si>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</si>
  <si>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</si>
  <si>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</si>
  <si>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</si>
  <si>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</si>
  <si>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</si>
  <si>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</si>
  <si>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</si>
  <si>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</si>
  <si>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</si>
  <si>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</si>
  <si>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</si>
  <si>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</si>
  <si>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</si>
  <si>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</si>
  <si>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</si>
  <si>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</si>
  <si>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</si>
  <si>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</si>
  <si>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</si>
  <si>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</si>
  <si>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</si>
  <si>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</si>
  <si>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</si>
  <si>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</si>
  <si>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</si>
  <si>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</si>
  <si>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</si>
  <si>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</si>
  <si>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</si>
  <si>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</si>
  <si>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</si>
  <si>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</si>
  <si>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</si>
  <si>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</si>
  <si>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</si>
  <si>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</si>
  <si>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</si>
  <si>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</si>
  <si>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</si>
  <si>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</si>
  <si>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</si>
  <si>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</si>
  <si>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</si>
  <si>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</si>
  <si>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</si>
  <si>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</si>
  <si>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</si>
  <si>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</si>
  <si>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</si>
  <si>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</si>
  <si>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</si>
  <si>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</si>
  <si>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</si>
  <si>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</si>
  <si>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</si>
  <si>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</si>
  <si>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</si>
  <si>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</si>
  <si>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</si>
  <si>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</si>
  <si>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</si>
  <si>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</si>
  <si>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</si>
  <si>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</si>
  <si>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</si>
  <si>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</si>
  <si>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</si>
  <si>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</si>
  <si>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</si>
  <si>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</si>
  <si>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</si>
  <si>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</si>
  <si>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</si>
  <si>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</si>
  <si>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</si>
  <si>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</si>
  <si>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</si>
  <si>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</si>
  <si>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</si>
  <si>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</si>
  <si>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</si>
  <si>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</si>
  <si>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</si>
  <si>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</si>
  <si>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</si>
  <si>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</si>
  <si>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</si>
  <si>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</si>
  <si>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</si>
  <si>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</si>
  <si>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</si>
  <si>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</si>
  <si>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</si>
  <si>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</si>
  <si>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</si>
  <si>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</si>
  <si>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</si>
  <si>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</si>
  <si>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</si>
  <si>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</si>
  <si>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</si>
  <si>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</si>
  <si>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</si>
  <si>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</si>
  <si>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</si>
  <si>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</si>
  <si>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</si>
  <si>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</si>
  <si>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</si>
  <si>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</si>
  <si>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</si>
  <si>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</si>
  <si>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</si>
  <si>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</si>
  <si>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</si>
  <si>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</si>
  <si>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</si>
  <si>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</si>
  <si>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</si>
  <si>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</si>
  <si>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</si>
  <si>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</si>
  <si>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</si>
  <si>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</si>
  <si>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</si>
  <si>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</si>
  <si>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</si>
  <si>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</si>
  <si>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</si>
  <si>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</si>
  <si>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</si>
  <si>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</si>
  <si>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</si>
  <si>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</si>
  <si>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</si>
  <si>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</si>
  <si>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</si>
  <si>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</si>
  <si>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</si>
  <si>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</si>
  <si>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</si>
  <si>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</si>
  <si>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</si>
  <si>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</si>
  <si>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</si>
  <si>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</si>
  <si>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</si>
  <si>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</si>
  <si>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</si>
  <si>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</si>
  <si>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</si>
  <si>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</si>
  <si>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</si>
  <si>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</si>
  <si>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</si>
  <si>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</si>
  <si>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</si>
  <si>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</si>
  <si>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</si>
  <si>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</si>
  <si>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</si>
  <si>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</si>
  <si>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</si>
  <si>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</si>
  <si>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</si>
  <si>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</si>
  <si>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</si>
  <si>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</si>
  <si>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</si>
  <si>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</si>
  <si>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</si>
  <si>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</si>
  <si>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</si>
  <si>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</si>
  <si>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</si>
  <si>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</si>
  <si>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</si>
  <si>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</si>
  <si>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</si>
  <si>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</si>
  <si>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</si>
  <si>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</si>
  <si>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</si>
  <si>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</si>
  <si>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</si>
  <si>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</si>
  <si>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</si>
  <si>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</si>
  <si>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</si>
  <si>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</si>
  <si>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</si>
  <si>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</si>
  <si>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</si>
  <si>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</si>
  <si>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</si>
  <si>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</si>
  <si>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</si>
  <si>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</si>
  <si>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</si>
  <si>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</si>
  <si>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</si>
  <si>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</si>
  <si>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</si>
  <si>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</si>
  <si>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</si>
  <si>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</si>
  <si>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</si>
  <si>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</si>
  <si>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</si>
  <si>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</si>
  <si>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</si>
  <si>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</si>
  <si>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</si>
  <si>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</si>
  <si>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</si>
  <si>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</si>
  <si>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</si>
  <si>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</si>
  <si>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</si>
  <si>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</si>
  <si>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</si>
  <si>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</si>
  <si>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</si>
  <si>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</si>
  <si>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</si>
  <si>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</si>
  <si>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</si>
  <si>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</si>
  <si>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</si>
  <si>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</si>
  <si>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</si>
  <si>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</si>
  <si>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</si>
  <si>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</si>
  <si>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</si>
  <si>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</si>
  <si>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</si>
  <si>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</si>
  <si>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</si>
  <si>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</si>
  <si>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</si>
  <si>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</si>
  <si>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</si>
  <si>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</si>
  <si>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</si>
  <si>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</si>
  <si>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</si>
  <si>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</si>
  <si>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</si>
  <si>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</si>
  <si>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</si>
  <si>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</si>
  <si>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</si>
  <si>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</si>
  <si>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</si>
  <si>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</si>
  <si>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</si>
  <si>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</si>
  <si>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</si>
  <si>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</si>
  <si>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</si>
  <si>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</si>
  <si>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</si>
  <si>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</si>
  <si>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</si>
  <si>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</si>
  <si>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</si>
  <si>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</si>
  <si>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</si>
  <si>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</si>
  <si>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</si>
  <si>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</si>
  <si>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</si>
  <si>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</si>
  <si>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</si>
  <si>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</si>
  <si>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</si>
  <si>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</si>
  <si>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</si>
  <si>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</si>
  <si>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</si>
  <si>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</si>
  <si>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</si>
  <si>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</si>
  <si>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</si>
  <si>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</si>
  <si>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</si>
  <si>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</si>
  <si>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</si>
  <si>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</si>
  <si>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</si>
  <si>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</si>
  <si>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</si>
  <si>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</si>
  <si>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</si>
  <si>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</si>
  <si>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</si>
  <si>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</si>
  <si>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</si>
  <si>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</si>
  <si>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</si>
  <si>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</si>
  <si>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</si>
  <si>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</si>
  <si>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</si>
  <si>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</si>
  <si>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</si>
  <si>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</si>
  <si>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</si>
  <si>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</si>
  <si>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</si>
  <si>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</si>
  <si>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</si>
  <si>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</si>
  <si>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</si>
  <si>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</si>
  <si>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</si>
  <si>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</si>
  <si>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</si>
  <si>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</si>
  <si>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</si>
  <si>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</si>
  <si>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</si>
  <si>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</si>
  <si>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</si>
  <si>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</si>
  <si>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</si>
  <si>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</si>
  <si>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</si>
  <si>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</si>
  <si>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</si>
  <si>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</si>
  <si>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</si>
  <si>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</si>
  <si>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</si>
  <si>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</si>
  <si>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</si>
  <si>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</si>
  <si>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</si>
  <si>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</si>
  <si>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</si>
  <si>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</si>
  <si>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</si>
  <si>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</si>
  <si>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</si>
  <si>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</si>
  <si>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</si>
  <si>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</si>
  <si>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</si>
  <si>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</si>
  <si>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</si>
  <si>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</si>
  <si>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</si>
  <si>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</si>
  <si>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</si>
  <si>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</si>
  <si>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</si>
  <si>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</si>
  <si>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</si>
  <si>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</si>
  <si>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</si>
  <si>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</si>
  <si>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</si>
  <si>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</si>
  <si>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</si>
  <si>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</si>
  <si>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</si>
  <si>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</si>
  <si>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</si>
  <si>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</si>
  <si>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</si>
  <si>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</si>
  <si>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</si>
  <si>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</si>
  <si>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</si>
  <si>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</si>
  <si>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</si>
  <si>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</si>
  <si>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</si>
  <si>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</si>
  <si>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</si>
  <si>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</si>
  <si>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</si>
  <si>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</si>
  <si>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</si>
  <si>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</si>
  <si>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</si>
  <si>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</si>
  <si>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</si>
  <si>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</si>
  <si>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</si>
  <si>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</si>
  <si>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</si>
  <si>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</si>
  <si>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</si>
  <si>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</si>
  <si>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</si>
  <si>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</si>
  <si>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</si>
  <si>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</si>
  <si>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</si>
  <si>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</si>
  <si>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</si>
  <si>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</si>
  <si>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</si>
  <si>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</si>
  <si>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</si>
  <si>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</si>
  <si>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</si>
  <si>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</si>
  <si>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</si>
  <si>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</si>
  <si>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</si>
  <si>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</si>
  <si>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</si>
  <si>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</si>
  <si>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</si>
  <si>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</si>
  <si>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</si>
  <si>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</si>
  <si>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</si>
  <si>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</si>
  <si>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</si>
  <si>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</si>
  <si>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</si>
  <si>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</si>
  <si>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</si>
  <si>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</si>
  <si>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</si>
  <si>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</si>
  <si>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</si>
  <si>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</si>
  <si>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</si>
  <si>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</si>
  <si>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</si>
  <si>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</si>
  <si>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</si>
  <si>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</si>
  <si>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</si>
  <si>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</si>
  <si>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</si>
  <si>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</si>
  <si>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</si>
  <si>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</si>
  <si>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</si>
  <si>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</si>
  <si>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</si>
  <si>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</si>
  <si>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</si>
  <si>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</si>
  <si>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</si>
  <si>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</si>
  <si>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</si>
  <si>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</si>
  <si>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</si>
  <si>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</si>
  <si>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</si>
  <si>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</si>
  <si>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</si>
  <si>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</si>
  <si>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</si>
  <si>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</si>
  <si>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</si>
  <si>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</si>
  <si>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</si>
  <si>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</si>
  <si>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</si>
  <si>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</si>
  <si>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</si>
  <si>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</si>
  <si>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</si>
  <si>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</si>
  <si>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</si>
  <si>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</si>
  <si>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</si>
  <si>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</si>
  <si>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</si>
  <si>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</si>
  <si>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</si>
  <si>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</si>
  <si>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</si>
  <si>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</si>
  <si>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</si>
  <si>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</si>
  <si>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</si>
  <si>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</si>
  <si>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</si>
  <si>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</si>
  <si>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</si>
  <si>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</si>
  <si>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</si>
  <si>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</si>
  <si>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</si>
  <si>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</si>
  <si>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</si>
  <si>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</si>
  <si>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</si>
  <si>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</si>
  <si>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</si>
  <si>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</si>
  <si>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</si>
  <si>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</si>
  <si>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</si>
  <si>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</si>
  <si>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</si>
  <si>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</si>
  <si>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</si>
  <si>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</si>
  <si>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</si>
  <si>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</si>
  <si>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</si>
  <si>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</si>
  <si>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</si>
  <si>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</si>
  <si>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</si>
  <si>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</si>
  <si>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</si>
  <si>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</si>
  <si>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</si>
  <si>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</si>
  <si>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</si>
  <si>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</si>
  <si>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</si>
  <si>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</si>
  <si>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</si>
  <si>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</si>
  <si>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</si>
  <si>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</si>
  <si>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</si>
  <si>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</si>
  <si>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</si>
  <si>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</si>
  <si>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</si>
  <si>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</si>
  <si>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</si>
  <si>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</si>
  <si>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</si>
  <si>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</si>
  <si>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</si>
  <si>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</si>
  <si>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</si>
  <si>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</si>
  <si>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</si>
  <si>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</si>
  <si>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</si>
  <si>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</si>
  <si>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</si>
  <si>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</si>
  <si>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</si>
  <si>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</si>
  <si>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</si>
  <si>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</si>
  <si>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</si>
  <si>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</si>
  <si>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</si>
  <si>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</si>
  <si>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</si>
  <si>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</si>
  <si>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</si>
  <si>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</si>
  <si>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</si>
  <si>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</si>
  <si>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</si>
  <si>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</si>
  <si>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</si>
  <si>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</si>
  <si>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</si>
  <si>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</si>
  <si>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</si>
  <si>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</si>
  <si>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</si>
  <si>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</si>
  <si>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</si>
  <si>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</si>
  <si>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</si>
  <si>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</si>
  <si>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</si>
  <si>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</si>
  <si>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</si>
  <si>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</si>
  <si>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</si>
  <si>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</si>
  <si>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</si>
  <si>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</si>
  <si>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</si>
  <si>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</si>
  <si>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</si>
  <si>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</si>
  <si>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</si>
  <si>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</si>
  <si>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</si>
  <si>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</si>
  <si>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</si>
  <si>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</si>
  <si>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</si>
  <si>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</si>
  <si>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</si>
  <si>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</si>
  <si>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</si>
  <si>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</si>
  <si>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</si>
  <si>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</si>
  <si>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</si>
  <si>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</si>
  <si>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</si>
  <si>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</si>
  <si>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</si>
  <si>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</si>
  <si>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</si>
  <si>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</si>
  <si>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</si>
  <si>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</si>
  <si>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</si>
  <si>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</si>
  <si>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</si>
  <si>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</si>
  <si>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</si>
  <si>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</si>
  <si>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</si>
  <si>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</si>
  <si>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</si>
  <si>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</si>
  <si>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</si>
  <si>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</si>
  <si>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</si>
  <si>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</si>
  <si>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</si>
  <si>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</si>
  <si>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</si>
  <si>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</si>
  <si>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</si>
  <si>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</si>
  <si>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</si>
  <si>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</si>
  <si>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</si>
  <si>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</si>
  <si>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</si>
  <si>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</si>
  <si>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</si>
  <si>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</si>
  <si>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</si>
  <si>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</si>
  <si>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</si>
  <si>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</si>
  <si>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</si>
  <si>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</si>
  <si>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</si>
  <si>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</si>
  <si>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</si>
  <si>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</si>
  <si>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</si>
  <si>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</si>
  <si>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</si>
  <si>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</si>
  <si>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</si>
  <si>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</si>
  <si>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</si>
  <si>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</si>
  <si>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</si>
  <si>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</si>
  <si>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</si>
  <si>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</si>
  <si>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</si>
  <si>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</si>
  <si>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</si>
  <si>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</si>
  <si>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</si>
  <si>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</si>
  <si>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</si>
  <si>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</si>
  <si>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</si>
  <si>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</si>
  <si>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</si>
  <si>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</si>
  <si>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</si>
  <si>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</si>
  <si>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</si>
  <si>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</si>
  <si>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</si>
  <si>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</si>
  <si>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</si>
  <si>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</si>
  <si>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</si>
  <si>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</si>
  <si>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</si>
  <si>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</si>
  <si>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</si>
  <si>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</si>
  <si>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</si>
  <si>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</si>
  <si>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</si>
  <si>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</si>
  <si>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</si>
  <si>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</si>
  <si>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</si>
  <si>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</si>
  <si>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</si>
  <si>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</si>
  <si>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</si>
  <si>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</si>
  <si>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</si>
  <si>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</si>
  <si>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</si>
  <si>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</si>
  <si>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</si>
  <si>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</si>
  <si>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</si>
  <si>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</si>
  <si>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</si>
  <si>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</si>
  <si>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</si>
  <si>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</si>
  <si>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</si>
  <si>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</si>
  <si>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</si>
  <si>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</si>
  <si>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</si>
  <si>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</si>
  <si>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</si>
  <si>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</si>
  <si>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</si>
  <si>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</si>
  <si>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</si>
  <si>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</si>
  <si>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</si>
  <si>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</si>
  <si>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</si>
  <si>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</si>
  <si>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</si>
  <si>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</si>
  <si>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</si>
  <si>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</si>
  <si>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</si>
  <si>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</si>
  <si>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</si>
  <si>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</si>
  <si>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</si>
  <si>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</si>
  <si>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</si>
  <si>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</si>
  <si>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</si>
  <si>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</si>
  <si>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</si>
  <si>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</si>
  <si>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</si>
  <si>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</si>
  <si>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</si>
  <si>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</si>
  <si>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</si>
  <si>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</si>
  <si>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</si>
  <si>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</si>
  <si>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</si>
  <si>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</si>
  <si>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</si>
  <si>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</si>
  <si>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</si>
  <si>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</si>
  <si>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</si>
  <si>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</si>
  <si>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</si>
  <si>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</si>
  <si>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</si>
  <si>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</si>
  <si>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</si>
  <si>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</si>
  <si>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</si>
  <si>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</si>
  <si>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</si>
  <si>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</si>
  <si>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</si>
  <si>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</si>
  <si>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</si>
  <si>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</si>
  <si>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</si>
  <si>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</si>
  <si>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</si>
  <si>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</si>
  <si>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</si>
  <si>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</si>
  <si>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</si>
  <si>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</si>
  <si>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</si>
  <si>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</si>
  <si>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</si>
  <si>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</si>
  <si>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</si>
  <si>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</si>
  <si>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</si>
  <si>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</si>
  <si>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</si>
  <si>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</si>
  <si>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</si>
  <si>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</si>
  <si>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</si>
  <si>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</si>
  <si>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</si>
  <si>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</si>
  <si>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</si>
  <si>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</si>
  <si>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</si>
  <si>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</si>
  <si>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</si>
  <si>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</si>
  <si>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</si>
  <si>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</si>
  <si>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</si>
  <si>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</si>
  <si>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</si>
  <si>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</si>
  <si>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</si>
  <si>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</si>
  <si>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</si>
  <si>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</si>
  <si>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</si>
  <si>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</si>
  <si>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</si>
  <si>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</si>
  <si>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</si>
  <si>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</si>
  <si>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</si>
  <si>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</si>
  <si>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</si>
  <si>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</si>
  <si>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</si>
  <si>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</si>
  <si>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</si>
  <si>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</si>
  <si>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</si>
  <si>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</si>
  <si>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</si>
  <si>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</si>
  <si>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</si>
  <si>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</si>
  <si>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</si>
  <si>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</si>
  <si>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</si>
  <si>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</si>
  <si>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</si>
  <si>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</si>
  <si>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</si>
  <si>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</si>
  <si>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</si>
  <si>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</si>
  <si>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</si>
  <si>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</si>
  <si>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</si>
  <si>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</si>
  <si>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</si>
  <si>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</si>
  <si>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</si>
  <si>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</si>
  <si>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</si>
  <si>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</si>
  <si>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</si>
  <si>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</si>
  <si>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</si>
  <si>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</si>
  <si>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</si>
  <si>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</si>
  <si>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</si>
  <si>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</si>
  <si>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</si>
  <si>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</si>
  <si>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</si>
  <si>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</si>
  <si>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</si>
  <si>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</si>
  <si>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</si>
  <si>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</si>
  <si>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</si>
  <si>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</si>
  <si>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</si>
  <si>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</si>
  <si>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</si>
  <si>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</si>
  <si>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</si>
  <si>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</si>
  <si>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</si>
  <si>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</si>
  <si>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</si>
  <si>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</si>
  <si>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</si>
  <si>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</si>
  <si>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</si>
  <si>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</si>
  <si>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</si>
  <si>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</si>
  <si>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</si>
  <si>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</si>
  <si>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</si>
  <si>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</si>
  <si>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</si>
  <si>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</si>
  <si>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</si>
  <si>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</si>
  <si>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</si>
  <si>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</si>
  <si>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</si>
  <si>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</si>
  <si>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</si>
  <si>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</si>
  <si>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</si>
  <si>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</si>
  <si>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</si>
  <si>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</si>
  <si>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</si>
  <si>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</si>
  <si>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</si>
  <si>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</si>
  <si>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</si>
  <si>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</si>
  <si>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</si>
  <si>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</si>
  <si>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</si>
  <si>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</si>
  <si>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</si>
  <si>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</si>
  <si>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</si>
  <si>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</si>
  <si>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</si>
  <si>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</si>
  <si>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</si>
  <si>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</si>
  <si>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</si>
  <si>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</si>
  <si>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</si>
  <si>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</si>
  <si>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</si>
  <si>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</si>
  <si>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</si>
  <si>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</si>
  <si>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</si>
  <si>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</si>
  <si>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</si>
  <si>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</si>
  <si>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</si>
  <si>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</si>
  <si>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</si>
  <si>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</si>
  <si>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</si>
  <si>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</si>
  <si>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</si>
  <si>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</si>
  <si>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</si>
  <si>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</si>
  <si>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</si>
  <si>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</si>
  <si>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</si>
  <si>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</si>
  <si>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</si>
  <si>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</si>
  <si>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</si>
  <si>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</si>
  <si>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</si>
  <si>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</si>
  <si>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</si>
  <si>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</si>
  <si>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</si>
  <si>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</si>
  <si>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</si>
  <si>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</si>
  <si>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</si>
  <si>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</si>
  <si>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</si>
  <si>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</si>
  <si>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</si>
  <si>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</si>
  <si>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</si>
  <si>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</si>
  <si>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</si>
  <si>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</si>
  <si>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</si>
  <si>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</si>
  <si>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</si>
  <si>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</si>
  <si>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</si>
  <si>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</si>
  <si>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</si>
  <si>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</si>
  <si>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</si>
  <si>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</si>
  <si>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</si>
  <si>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</si>
  <si>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</si>
  <si>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</si>
  <si>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</si>
  <si>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</si>
  <si>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</si>
  <si>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</si>
  <si>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</si>
  <si>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</si>
  <si>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</si>
  <si>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</si>
  <si>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</si>
  <si>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</si>
  <si>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</si>
  <si>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</si>
  <si>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</si>
  <si>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</si>
  <si>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</si>
  <si>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</si>
  <si>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</si>
  <si>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</si>
  <si>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</si>
  <si>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</si>
  <si>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</si>
  <si>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</si>
  <si>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</si>
  <si>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</si>
  <si>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</si>
  <si>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</si>
  <si>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</si>
  <si>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</si>
  <si>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</si>
  <si>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</si>
  <si>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</si>
  <si>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</si>
  <si>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</si>
  <si>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</si>
  <si>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</si>
  <si>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</si>
  <si>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</si>
  <si>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</si>
  <si>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</si>
  <si>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</si>
  <si>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</si>
  <si>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</si>
  <si>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</si>
  <si>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</si>
  <si>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</si>
  <si>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</si>
  <si>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</si>
  <si>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</si>
  <si>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</si>
  <si>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</si>
  <si>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</si>
  <si>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</si>
  <si>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</si>
  <si>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</si>
  <si>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</si>
  <si>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</si>
  <si>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</si>
  <si>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</si>
  <si>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</si>
  <si>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</si>
  <si>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</si>
  <si>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</si>
  <si>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</si>
  <si>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</si>
  <si>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</si>
  <si>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</si>
  <si>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</si>
  <si>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</si>
  <si>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</si>
  <si>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</si>
  <si>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</si>
  <si>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</si>
  <si>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</si>
  <si>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</si>
  <si>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</si>
  <si>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</si>
  <si>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</si>
  <si>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</si>
  <si>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</si>
  <si>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</si>
  <si>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</si>
  <si>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</si>
  <si>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</si>
  <si>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</si>
  <si>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</si>
  <si>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</si>
  <si>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</si>
  <si>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</si>
  <si>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</si>
  <si>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</si>
  <si>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</si>
  <si>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</si>
  <si>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</si>
  <si>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</si>
  <si>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</si>
  <si>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</si>
  <si>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</si>
  <si>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</si>
  <si>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</si>
  <si>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</si>
  <si>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</si>
  <si>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</si>
  <si>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</si>
  <si>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</si>
  <si>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</si>
  <si>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</si>
  <si>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</si>
  <si>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</si>
  <si>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</si>
  <si>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</si>
  <si>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</si>
  <si>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</si>
  <si>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</si>
  <si>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</si>
  <si>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</si>
  <si>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</si>
  <si>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</si>
  <si>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</si>
  <si>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</si>
  <si>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</si>
  <si>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</si>
  <si>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</si>
  <si>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</si>
  <si>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</si>
  <si>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</si>
  <si>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</si>
  <si>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</si>
  <si>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</si>
  <si>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</si>
  <si>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</si>
  <si>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</si>
  <si>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</si>
  <si>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</si>
  <si>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</si>
  <si>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</si>
  <si>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</si>
  <si>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</si>
  <si>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</si>
  <si>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</si>
  <si>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</si>
  <si>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</si>
  <si>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</si>
  <si>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</si>
  <si>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</si>
  <si>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</si>
  <si>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</si>
  <si>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</si>
  <si>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</si>
  <si>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</si>
  <si>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</si>
  <si>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</si>
  <si>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</si>
  <si>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</si>
  <si>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</si>
  <si>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</si>
  <si>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</si>
  <si>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</si>
  <si>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</si>
  <si>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</si>
  <si>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</si>
  <si>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</si>
  <si>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</si>
  <si>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</si>
  <si>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</si>
  <si>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</si>
  <si>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</si>
  <si>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</si>
  <si>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</si>
  <si>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</si>
  <si>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</si>
  <si>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</si>
  <si>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</si>
  <si>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</si>
  <si>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</si>
  <si>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</si>
  <si>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</si>
  <si>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</si>
  <si>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</si>
  <si>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</si>
  <si>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</si>
  <si>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</si>
  <si>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</si>
  <si>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</si>
  <si>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</si>
  <si>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</si>
  <si>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</si>
  <si>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</si>
  <si>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</si>
  <si>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</si>
  <si>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</si>
  <si>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</si>
  <si>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</si>
  <si>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</si>
  <si>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</si>
  <si>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</si>
  <si>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</si>
  <si>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</si>
  <si>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</si>
  <si>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</si>
  <si>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</si>
  <si>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</si>
  <si>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</si>
  <si>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</si>
  <si>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</si>
  <si>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</si>
  <si>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</si>
  <si>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</si>
  <si>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</si>
  <si>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</si>
  <si>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</si>
  <si>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</si>
  <si>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</si>
  <si>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</si>
  <si>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</si>
  <si>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</si>
  <si>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</si>
  <si>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</si>
  <si>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</si>
  <si>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</si>
  <si>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</si>
  <si>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</si>
  <si>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</si>
  <si>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</si>
  <si>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</si>
  <si>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</si>
  <si>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</si>
  <si>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</si>
  <si>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</si>
  <si>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</si>
  <si>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</si>
  <si>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</si>
  <si>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</si>
  <si>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</si>
  <si>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</si>
  <si>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</si>
  <si>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</si>
  <si>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</si>
  <si>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</si>
  <si>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</si>
  <si>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</si>
  <si>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</si>
  <si>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</si>
  <si>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</si>
  <si>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</si>
  <si>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</si>
  <si>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</si>
  <si>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</si>
  <si>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</si>
  <si>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</si>
  <si>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</si>
  <si>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</si>
  <si>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</si>
  <si>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</si>
  <si>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</si>
  <si>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</si>
  <si>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</si>
  <si>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</si>
  <si>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</si>
  <si>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</si>
  <si>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</si>
  <si>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</si>
  <si>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</si>
  <si>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</si>
  <si>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</si>
  <si>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</si>
  <si>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</si>
  <si>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</si>
  <si>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</si>
  <si>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</si>
  <si>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</si>
  <si>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</si>
  <si>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</si>
  <si>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</si>
  <si>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</si>
  <si>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</si>
  <si>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</si>
  <si>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</si>
  <si>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</si>
  <si>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</si>
  <si>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</si>
  <si>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</si>
  <si>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</si>
  <si>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</si>
  <si>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</si>
  <si>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</si>
  <si>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</si>
  <si>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</si>
  <si>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</si>
  <si>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</si>
  <si>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</si>
  <si>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</si>
  <si>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</si>
  <si>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</si>
  <si>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</si>
  <si>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</si>
  <si>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</si>
  <si>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</si>
  <si>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</si>
  <si>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</si>
  <si>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</si>
  <si>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</si>
  <si>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</si>
  <si>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</si>
  <si>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</si>
  <si>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</si>
  <si>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</si>
  <si>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</si>
  <si>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</si>
  <si>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</si>
  <si>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</si>
  <si>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</si>
  <si>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</si>
  <si>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</si>
  <si>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</si>
  <si>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</si>
  <si>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</si>
  <si>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</si>
  <si>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</si>
  <si>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</si>
  <si>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</si>
  <si>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</si>
  <si>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</si>
  <si>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</si>
  <si>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</si>
  <si>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</si>
  <si>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</si>
  <si>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</si>
  <si>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</si>
  <si>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</si>
  <si>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</si>
  <si>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</si>
  <si>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</si>
  <si>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</si>
  <si>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</si>
  <si>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</si>
  <si>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</si>
  <si>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</si>
  <si>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</si>
  <si>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</si>
  <si>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</si>
  <si>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</si>
  <si>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</si>
  <si>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</si>
  <si>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</si>
  <si>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</si>
  <si>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</si>
  <si>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</si>
  <si>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</si>
  <si>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</si>
  <si>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</si>
  <si>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</si>
  <si>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</si>
  <si>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</si>
  <si>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</si>
  <si>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</si>
  <si>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</si>
  <si>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</si>
  <si>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</si>
  <si>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</si>
  <si>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</si>
  <si>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</si>
  <si>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</si>
  <si>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</si>
  <si>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</si>
  <si>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</si>
  <si>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</si>
  <si>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</si>
  <si>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</si>
  <si>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</si>
  <si>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</si>
  <si>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</si>
  <si>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</si>
  <si>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</si>
  <si>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</si>
  <si>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</si>
  <si>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</si>
  <si>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</si>
  <si>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</si>
  <si>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</si>
  <si>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</si>
  <si>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</si>
  <si>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</si>
  <si>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</si>
  <si>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</si>
  <si>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</si>
  <si>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</si>
  <si>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</si>
  <si>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</si>
  <si>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</si>
  <si>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</si>
  <si>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</si>
  <si>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</si>
  <si>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</si>
  <si>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</si>
  <si>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</si>
  <si>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</si>
  <si>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</si>
  <si>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</si>
  <si>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</si>
  <si>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</si>
  <si>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</si>
  <si>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</si>
  <si>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</si>
  <si>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</si>
  <si>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</si>
  <si>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</si>
  <si>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</si>
  <si>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</si>
  <si>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</si>
  <si>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</si>
  <si>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</si>
  <si>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</si>
  <si>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</si>
  <si>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</si>
  <si>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</si>
  <si>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</si>
  <si>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</si>
  <si>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</si>
  <si>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</si>
  <si>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</si>
  <si>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</si>
  <si>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</si>
  <si>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</si>
  <si>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</si>
  <si>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</si>
  <si>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</si>
  <si>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</si>
  <si>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</si>
  <si>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</si>
  <si>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</si>
  <si>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</si>
  <si>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</si>
  <si>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</si>
  <si>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</si>
  <si>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</si>
  <si>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</si>
  <si>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</si>
  <si>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</si>
  <si>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</si>
  <si>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</si>
  <si>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</si>
  <si>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</si>
  <si>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</si>
  <si>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</si>
  <si>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</si>
  <si>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</si>
  <si>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</si>
  <si>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</si>
  <si>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</si>
  <si>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</si>
  <si>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</si>
  <si>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</si>
  <si>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</si>
  <si>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</si>
  <si>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</si>
  <si>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</si>
  <si>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</si>
  <si>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</si>
  <si>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</si>
  <si>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</si>
  <si>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</si>
  <si>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</si>
  <si>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</si>
  <si>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</si>
  <si>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</si>
  <si>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</si>
  <si>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</si>
  <si>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</si>
  <si>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</si>
  <si>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</si>
  <si>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</si>
  <si>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</si>
  <si>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</si>
  <si>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</si>
  <si>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</si>
  <si>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</si>
  <si>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</si>
  <si>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</si>
  <si>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</si>
  <si>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</si>
  <si>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</si>
  <si>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</si>
  <si>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</si>
  <si>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</si>
  <si>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</si>
  <si>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</si>
  <si>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</si>
  <si>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</si>
  <si>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</si>
  <si>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</si>
  <si>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</si>
  <si>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</si>
  <si>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</si>
  <si>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</si>
  <si>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</si>
  <si>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</si>
  <si>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</si>
  <si>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</si>
  <si>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</si>
  <si>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</si>
  <si>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</si>
  <si>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</si>
  <si>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</si>
  <si>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</si>
  <si>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</si>
  <si>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</si>
  <si>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</si>
  <si>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</si>
  <si>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</si>
  <si>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</si>
  <si>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</si>
  <si>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</si>
  <si>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</si>
  <si>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</si>
  <si>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</si>
  <si>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</si>
  <si>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</si>
  <si>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</si>
  <si>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</si>
  <si>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</si>
  <si>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</si>
  <si>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</si>
  <si>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</si>
  <si>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</si>
  <si>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</si>
  <si>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</si>
  <si>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</si>
  <si>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</si>
  <si>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</si>
  <si>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</si>
  <si>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</si>
  <si>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</si>
  <si>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</si>
  <si>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</si>
  <si>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</si>
  <si>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</si>
  <si>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</si>
  <si>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</si>
  <si>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</si>
  <si>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</si>
  <si>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</si>
  <si>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</si>
  <si>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</si>
  <si>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</si>
  <si>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</si>
  <si>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</si>
  <si>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</si>
  <si>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</si>
  <si>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</si>
  <si>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</si>
  <si>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</si>
  <si>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</si>
  <si>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</si>
  <si>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</si>
  <si>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</si>
  <si>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</si>
  <si>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</si>
  <si>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</si>
  <si>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</si>
  <si>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</si>
  <si>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</si>
  <si>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</si>
  <si>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</si>
  <si>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</si>
  <si>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</si>
  <si>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</si>
  <si>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</si>
  <si>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</si>
  <si>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</si>
  <si>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</si>
  <si>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</si>
  <si>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</si>
  <si>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</si>
  <si>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</si>
  <si>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</si>
  <si>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</si>
  <si>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</si>
  <si>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</si>
  <si>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</si>
  <si>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</si>
  <si>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</si>
  <si>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</si>
  <si>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</si>
  <si>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</si>
  <si>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</si>
  <si>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</si>
  <si>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</si>
  <si>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</si>
  <si>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</si>
  <si>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</si>
  <si>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</si>
  <si>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</si>
  <si>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</si>
  <si>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</si>
  <si>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</si>
  <si>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</si>
  <si>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</si>
  <si>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</si>
  <si>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</si>
  <si>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</si>
  <si>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</si>
  <si>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</si>
  <si>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</si>
  <si>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</si>
  <si>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</si>
  <si>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</si>
  <si>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</si>
  <si>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</si>
  <si>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</si>
  <si>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</si>
  <si>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</si>
  <si>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</si>
  <si>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</si>
  <si>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</si>
  <si>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</si>
  <si>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</si>
  <si>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</si>
  <si>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</si>
  <si>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</si>
  <si>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</si>
  <si>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</si>
  <si>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</si>
  <si>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</si>
  <si>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</si>
  <si>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</si>
  <si>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</si>
  <si>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</si>
  <si>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</si>
  <si>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</si>
  <si>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</si>
  <si>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</si>
  <si>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</si>
  <si>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</si>
  <si>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</si>
  <si>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</si>
  <si>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</si>
  <si>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</si>
  <si>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</si>
  <si>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</si>
  <si>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</si>
  <si>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</si>
  <si>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</si>
  <si>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</si>
  <si>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</si>
  <si>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</si>
  <si>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</si>
  <si>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</si>
  <si>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</si>
  <si>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</si>
  <si>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</si>
  <si>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</si>
  <si>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</si>
  <si>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</si>
  <si>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</si>
  <si>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</si>
  <si>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</si>
  <si>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</si>
  <si>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</si>
  <si>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</si>
  <si>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</si>
  <si>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</si>
  <si>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</si>
  <si>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</si>
  <si>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</si>
  <si>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</si>
  <si>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</si>
  <si>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</si>
  <si>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</si>
  <si>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</si>
  <si>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</si>
  <si>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</si>
  <si>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</si>
  <si>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</si>
  <si>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</si>
  <si>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</si>
  <si>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</si>
  <si>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</si>
  <si>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</si>
  <si>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</si>
  <si>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</si>
  <si>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</si>
  <si>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</si>
  <si>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</si>
  <si>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</si>
  <si>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</si>
  <si>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</si>
  <si>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</si>
  <si>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</si>
  <si>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</si>
  <si>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</si>
  <si>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</si>
  <si>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</si>
  <si>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</si>
  <si>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</si>
  <si>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</si>
  <si>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</si>
  <si>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</si>
  <si>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</si>
  <si>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</si>
  <si>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</si>
  <si>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</si>
  <si>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</si>
  <si>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</si>
  <si>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</si>
  <si>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</si>
  <si>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</si>
  <si>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</si>
  <si>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</si>
  <si>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</si>
  <si>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</si>
  <si>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</si>
  <si>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</si>
  <si>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</si>
  <si>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</si>
  <si>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</si>
  <si>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</si>
  <si>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</si>
  <si>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</si>
  <si>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</si>
  <si>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</si>
  <si>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</si>
  <si>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</si>
  <si>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</si>
  <si>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</si>
  <si>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</si>
  <si>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</si>
  <si>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</si>
  <si>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</si>
  <si>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</si>
  <si>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</si>
  <si>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</si>
  <si>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</si>
  <si>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</si>
  <si>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</si>
  <si>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</si>
  <si>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</si>
  <si>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</si>
  <si>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</si>
  <si>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</si>
  <si>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</si>
  <si>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</si>
  <si>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</si>
  <si>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</si>
  <si>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</si>
  <si>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</si>
  <si>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</si>
  <si>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</si>
  <si>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</si>
  <si>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</si>
  <si>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</si>
  <si>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</si>
  <si>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</si>
  <si>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</si>
  <si>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</si>
  <si>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</si>
  <si>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</si>
  <si>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</si>
  <si>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</si>
  <si>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</si>
  <si>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</si>
  <si>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</si>
  <si>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</si>
  <si>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</si>
  <si>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</si>
  <si>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</si>
  <si>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</si>
  <si>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</si>
  <si>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</si>
  <si>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</si>
  <si>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</si>
  <si>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</si>
  <si>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</si>
  <si>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</si>
  <si>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</si>
  <si>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</si>
  <si>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</si>
  <si>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</si>
  <si>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</si>
  <si>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</si>
  <si>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</si>
  <si>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</si>
  <si>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</si>
  <si>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</si>
  <si>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</si>
  <si>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</si>
  <si>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</si>
  <si>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</si>
  <si>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</si>
  <si>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</si>
  <si>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</si>
  <si>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</si>
  <si>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</si>
  <si>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</si>
  <si>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</si>
  <si>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</si>
  <si>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</si>
  <si>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</si>
  <si>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</si>
  <si>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</si>
  <si>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</si>
  <si>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</si>
  <si>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</si>
  <si>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</si>
  <si>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</si>
  <si>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</si>
  <si>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</si>
  <si>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</si>
  <si>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</si>
  <si>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</si>
  <si>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</si>
  <si>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</si>
  <si>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</si>
  <si>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</si>
  <si>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</si>
  <si>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</si>
  <si>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</si>
  <si>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</si>
  <si>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</si>
  <si>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</si>
  <si>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</si>
  <si>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</si>
  <si>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</si>
  <si>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</si>
  <si>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</si>
  <si>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</si>
  <si>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</si>
  <si>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</si>
  <si>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</si>
  <si>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</si>
  <si>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</si>
  <si>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</si>
  <si>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</si>
  <si>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</si>
  <si>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</si>
  <si>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</si>
  <si>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</si>
  <si>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</si>
  <si>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</si>
  <si>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</si>
  <si>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</si>
  <si>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</si>
  <si>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</si>
  <si>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</si>
  <si>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</si>
  <si>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</si>
  <si>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</si>
  <si>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</si>
  <si>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</si>
  <si>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</si>
  <si>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</si>
  <si>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</si>
  <si>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</si>
  <si>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</si>
  <si>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</si>
  <si>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</si>
  <si>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</si>
  <si>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</si>
  <si>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</si>
  <si>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</si>
  <si>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</si>
  <si>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</si>
  <si>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</si>
  <si>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</si>
  <si>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</si>
  <si>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</si>
  <si>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</si>
  <si>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</si>
  <si>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</si>
  <si>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</si>
  <si>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</si>
  <si>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</si>
  <si>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</si>
  <si>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</si>
  <si>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</si>
  <si>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</si>
  <si>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</si>
  <si>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</si>
  <si>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</si>
  <si>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</si>
  <si>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</si>
  <si>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</si>
  <si>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</si>
  <si>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</si>
  <si>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</si>
  <si>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</si>
  <si>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</si>
  <si>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</si>
  <si>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</si>
  <si>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</si>
  <si>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</si>
  <si>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</si>
  <si>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</si>
  <si>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</si>
  <si>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</si>
  <si>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</si>
  <si>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</si>
  <si>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</si>
  <si>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</si>
  <si>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</si>
  <si>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</si>
  <si>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</si>
  <si>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</si>
  <si>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</si>
  <si>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</si>
  <si>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</si>
  <si>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</si>
  <si>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</si>
  <si>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</si>
  <si>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</si>
  <si>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</si>
  <si>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</si>
  <si>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</si>
  <si>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</si>
  <si>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</si>
  <si>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</si>
  <si>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</si>
  <si>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</si>
  <si>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</si>
  <si>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</si>
  <si>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</si>
  <si>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</si>
  <si>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</si>
  <si>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</si>
  <si>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</si>
  <si>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</si>
  <si>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</si>
  <si>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</si>
  <si>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</si>
  <si>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</si>
  <si>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</si>
  <si>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</si>
  <si>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</si>
  <si>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</si>
  <si>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</si>
  <si>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</si>
  <si>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</si>
  <si>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</si>
  <si>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</si>
  <si>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</si>
  <si>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</si>
  <si>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</si>
  <si>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</si>
  <si>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</si>
  <si>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</si>
  <si>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</si>
  <si>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</si>
  <si>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</si>
  <si>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</si>
  <si>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</si>
  <si>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</si>
  <si>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</si>
  <si>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</si>
  <si>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</si>
  <si>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</si>
  <si>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</si>
  <si>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</si>
  <si>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</si>
  <si>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</si>
  <si>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</si>
  <si>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</si>
  <si>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</si>
  <si>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</si>
  <si>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</si>
  <si>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</si>
  <si>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</si>
  <si>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</si>
  <si>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</si>
  <si>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</si>
  <si>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</si>
  <si>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</si>
  <si>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</si>
  <si>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</si>
  <si>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</si>
  <si>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</si>
  <si>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</si>
  <si>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</si>
  <si>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</si>
  <si>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</si>
  <si>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</si>
  <si>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</si>
  <si>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</si>
  <si>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</si>
  <si>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</si>
  <si>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</si>
  <si>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</si>
  <si>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</si>
  <si>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</si>
  <si>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</si>
  <si>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</si>
  <si>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</si>
  <si>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</si>
  <si>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</si>
  <si>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</si>
  <si>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</si>
  <si>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</si>
  <si>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</si>
  <si>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</si>
  <si>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</si>
  <si>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</si>
  <si>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</si>
  <si>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</si>
  <si>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</si>
  <si>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</si>
  <si>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</si>
  <si>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</si>
  <si>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</si>
  <si>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</si>
  <si>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</si>
  <si>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</si>
  <si>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</si>
  <si>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</si>
  <si>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</si>
  <si>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</si>
  <si>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</si>
  <si>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</si>
  <si>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</si>
  <si>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</si>
  <si>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</si>
  <si>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</si>
  <si>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</si>
  <si>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</si>
  <si>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</si>
  <si>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</si>
  <si>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</si>
  <si>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</si>
  <si>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</si>
  <si>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</si>
  <si>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</si>
  <si>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</si>
  <si>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</si>
  <si>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</si>
  <si>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</si>
  <si>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</si>
  <si>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</si>
  <si>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</si>
  <si>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</si>
  <si>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</si>
  <si>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</si>
  <si>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</si>
  <si>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</si>
  <si>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</si>
  <si>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</si>
  <si>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</si>
  <si>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</si>
  <si>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</si>
  <si>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</si>
  <si>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</si>
  <si>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</si>
  <si>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</si>
  <si>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</si>
  <si>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</si>
  <si>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</si>
  <si>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</si>
  <si>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</si>
  <si>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</si>
  <si>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</si>
  <si>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</si>
  <si>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</si>
  <si>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</si>
  <si>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</si>
  <si>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</si>
  <si>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</si>
  <si>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</si>
  <si>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</si>
  <si>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</si>
  <si>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</si>
  <si>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</si>
  <si>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</si>
  <si>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</si>
  <si>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</si>
  <si>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</si>
  <si>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</si>
  <si>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</si>
  <si>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</si>
  <si>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</si>
  <si>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</si>
  <si>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</si>
  <si>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</si>
  <si>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</si>
  <si>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</si>
  <si>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</si>
  <si>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</si>
  <si>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</si>
  <si>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</si>
  <si>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</si>
  <si>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</si>
  <si>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</si>
  <si>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</si>
  <si>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</si>
  <si>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</si>
  <si>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</si>
  <si>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</si>
  <si>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</si>
  <si>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</si>
  <si>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</si>
  <si>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</si>
  <si>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</si>
  <si>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</si>
  <si>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</si>
  <si>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</si>
  <si>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</si>
  <si>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</si>
  <si>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</si>
  <si>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</si>
  <si>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</si>
  <si>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</si>
  <si>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</si>
  <si>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</si>
  <si>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</si>
  <si>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</si>
  <si>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</si>
  <si>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</si>
  <si>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</si>
  <si>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</si>
  <si>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</si>
  <si>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</si>
  <si>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</si>
  <si>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</si>
  <si>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</si>
  <si>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</si>
  <si>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</si>
  <si>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</si>
  <si>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</si>
  <si>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</si>
  <si>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</si>
  <si>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</si>
  <si>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</si>
  <si>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</si>
  <si>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</si>
  <si>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</si>
  <si>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</si>
  <si>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</si>
  <si>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</si>
  <si>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</si>
  <si>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</si>
  <si>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</si>
  <si>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</si>
  <si>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</si>
  <si>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</si>
  <si>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</si>
  <si>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</si>
  <si>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</si>
  <si>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</si>
  <si>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</si>
  <si>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</si>
  <si>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</si>
  <si>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</si>
  <si>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</si>
  <si>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</si>
  <si>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</si>
  <si>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</si>
  <si>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</si>
  <si>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</si>
  <si>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</si>
  <si>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</si>
  <si>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</si>
  <si>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</si>
  <si>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</si>
  <si>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</si>
  <si>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</si>
  <si>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</si>
  <si>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</si>
  <si>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</si>
  <si>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</si>
  <si>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</si>
  <si>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</si>
  <si>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</si>
  <si>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</si>
  <si>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</si>
  <si>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</si>
  <si>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</si>
  <si>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</si>
  <si>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</si>
  <si>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</si>
  <si>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</si>
  <si>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</si>
  <si>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</si>
  <si>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</si>
  <si>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</si>
  <si>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</si>
  <si>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</si>
  <si>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</si>
  <si>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</si>
  <si>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</si>
  <si>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</si>
  <si>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</si>
  <si>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</si>
  <si>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</si>
  <si>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</si>
  <si>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</si>
  <si>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</si>
  <si>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</si>
  <si>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</si>
  <si>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</si>
  <si>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</si>
  <si>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</si>
  <si>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</si>
  <si>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</si>
  <si>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</si>
  <si>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</si>
  <si>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</si>
  <si>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</si>
  <si>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</si>
  <si>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</si>
  <si>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</si>
  <si>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</si>
  <si>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</si>
  <si>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</si>
  <si>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</si>
  <si>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</si>
  <si>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</si>
  <si>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</si>
  <si>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</si>
  <si>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</si>
  <si>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</si>
  <si>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</si>
  <si>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</si>
  <si>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</si>
  <si>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</si>
  <si>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</si>
  <si>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</si>
  <si>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</si>
  <si>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</si>
  <si>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</si>
  <si>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</si>
  <si>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</si>
  <si>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</si>
  <si>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</si>
  <si>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</si>
  <si>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</si>
  <si>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</si>
  <si>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</si>
  <si>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</si>
  <si>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</si>
  <si>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</si>
  <si>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</si>
  <si>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</si>
  <si>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</si>
  <si>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</si>
  <si>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</si>
  <si>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</si>
  <si>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</si>
  <si>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</si>
  <si>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</si>
  <si>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</si>
  <si>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</si>
  <si>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</si>
  <si>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</si>
  <si>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</si>
  <si>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</si>
  <si>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</si>
  <si>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</si>
  <si>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</si>
  <si>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</si>
  <si>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</si>
  <si>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</si>
  <si>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</si>
  <si>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</si>
  <si>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</si>
  <si>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</si>
  <si>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</si>
  <si>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</si>
  <si>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</si>
  <si>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</si>
  <si>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</si>
  <si>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</si>
  <si>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</si>
  <si>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</si>
  <si>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</si>
  <si>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</si>
  <si>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</si>
  <si>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</si>
  <si>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</si>
  <si>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</si>
  <si>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</si>
  <si>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</si>
  <si>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</si>
  <si>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</si>
  <si>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</si>
  <si>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</si>
  <si>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</si>
  <si>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</si>
  <si>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</si>
  <si>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</si>
  <si>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</si>
  <si>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</si>
  <si>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</si>
  <si>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</si>
  <si>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</si>
  <si>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</si>
  <si>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</si>
  <si>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</si>
  <si>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</si>
  <si>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</si>
  <si>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</si>
  <si>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</si>
  <si>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</si>
  <si>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</si>
  <si>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</si>
  <si>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</si>
  <si>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</si>
  <si>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</si>
  <si>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</si>
  <si>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</si>
  <si>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</si>
  <si>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</si>
  <si>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</si>
  <si>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</si>
  <si>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</si>
  <si>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</si>
  <si>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</si>
  <si>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</si>
  <si>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</si>
  <si>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</si>
  <si>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</si>
  <si>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</si>
  <si>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</si>
  <si>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</si>
  <si>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</si>
  <si>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</si>
  <si>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</si>
  <si>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</si>
  <si>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</si>
  <si>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</si>
  <si>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</si>
  <si>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</si>
  <si>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</si>
  <si>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</si>
  <si>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</si>
  <si>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</si>
  <si>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</si>
  <si>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</si>
  <si>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</si>
  <si>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</si>
  <si>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</si>
  <si>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</si>
  <si>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</si>
  <si>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</si>
  <si>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</si>
  <si>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</si>
  <si>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</si>
  <si>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</si>
  <si>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</si>
  <si>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</si>
  <si>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</si>
  <si>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</si>
  <si>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</si>
  <si>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</si>
  <si>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</si>
  <si>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</si>
  <si>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</si>
  <si>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</si>
  <si>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</si>
  <si>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</si>
  <si>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</si>
  <si>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</si>
  <si>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</si>
  <si>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</si>
  <si>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</si>
  <si>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</si>
  <si>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</si>
  <si>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</si>
  <si>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</si>
  <si>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</si>
  <si>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</si>
  <si>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</si>
  <si>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</si>
  <si>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</si>
  <si>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</si>
  <si>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</si>
  <si>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</si>
  <si>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</si>
  <si>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</si>
  <si>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</si>
  <si>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</si>
  <si>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</si>
  <si>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</si>
  <si>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</si>
  <si>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</si>
  <si>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</si>
  <si>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</si>
  <si>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</si>
  <si>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</si>
  <si>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</si>
  <si>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</si>
  <si>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</si>
  <si>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</si>
  <si>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</si>
  <si>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</si>
  <si>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</si>
  <si>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</si>
  <si>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</si>
  <si>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</si>
  <si>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</si>
  <si>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</si>
  <si>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</si>
  <si>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</si>
  <si>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</si>
  <si>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</si>
  <si>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</si>
  <si>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</si>
  <si>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</si>
  <si>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</si>
  <si>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</si>
  <si>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</si>
  <si>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</si>
  <si>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</si>
  <si>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</si>
  <si>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</si>
  <si>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</si>
  <si>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</si>
  <si>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</si>
  <si>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</si>
  <si>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</si>
  <si>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</si>
  <si>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</si>
  <si>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</si>
  <si>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</si>
  <si>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</si>
  <si>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</si>
  <si>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</si>
  <si>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</si>
  <si>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</si>
  <si>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</si>
  <si>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</si>
  <si>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</si>
  <si>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</si>
  <si>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</si>
  <si>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</si>
  <si>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</si>
  <si>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</si>
  <si>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</si>
  <si>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</si>
  <si>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</si>
  <si>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</si>
  <si>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</si>
  <si>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</si>
  <si>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</si>
  <si>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</si>
  <si>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</si>
  <si>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</si>
  <si>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</si>
  <si>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</si>
  <si>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</si>
  <si>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</si>
  <si>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</si>
  <si>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</si>
  <si>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</si>
  <si>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</si>
  <si>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</si>
  <si>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</si>
  <si>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</si>
  <si>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</si>
  <si>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</si>
  <si>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</si>
  <si>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</si>
  <si>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</si>
  <si>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</si>
  <si>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</si>
  <si>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</si>
  <si>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</si>
  <si>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</si>
  <si>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</si>
  <si>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</si>
  <si>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</si>
  <si>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</si>
  <si>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</si>
  <si>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</si>
  <si>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</si>
  <si>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</si>
  <si>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</si>
  <si>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</si>
  <si>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</si>
  <si>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</si>
  <si>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</si>
  <si>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</si>
  <si>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</si>
  <si>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</si>
  <si>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</si>
  <si>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</si>
  <si>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</si>
  <si>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</si>
  <si>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</si>
  <si>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</si>
  <si>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</si>
  <si>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</si>
  <si>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</si>
  <si>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</si>
  <si>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</si>
  <si>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</si>
  <si>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</si>
  <si>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</si>
  <si>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</si>
  <si>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</si>
  <si>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</si>
  <si>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</si>
  <si>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</si>
  <si>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</si>
  <si>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</si>
  <si>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</si>
  <si>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</si>
  <si>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</si>
  <si>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</si>
  <si>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</si>
  <si>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</si>
  <si>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</si>
  <si>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</si>
  <si>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</si>
  <si>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</si>
  <si>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</si>
  <si>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</si>
  <si>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</si>
  <si>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</si>
  <si>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</si>
  <si>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</si>
  <si>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</si>
  <si>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</si>
  <si>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</si>
  <si>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</si>
  <si>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</si>
  <si>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</si>
  <si>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</si>
  <si>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</si>
  <si>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</si>
  <si>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</si>
  <si>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</si>
  <si>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</si>
  <si>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</si>
  <si>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</si>
  <si>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</si>
  <si>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</si>
  <si>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</si>
  <si>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</si>
  <si>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</si>
  <si>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</si>
  <si>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</si>
  <si>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</si>
  <si>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</si>
  <si>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</si>
  <si>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</si>
  <si>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</si>
  <si>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</si>
  <si>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</si>
  <si>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</si>
  <si>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</si>
  <si>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</si>
  <si>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</si>
  <si>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</si>
  <si>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</si>
  <si>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</si>
  <si>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</si>
  <si>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</si>
  <si>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</si>
  <si>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</si>
  <si>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</si>
  <si>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</si>
  <si>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</si>
  <si>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</si>
  <si>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</si>
  <si>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</si>
  <si>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</si>
  <si>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</si>
  <si>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</si>
  <si>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</si>
  <si>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</si>
  <si>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</si>
  <si>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</si>
  <si>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</si>
  <si>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</si>
  <si>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</si>
  <si>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</si>
  <si>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</si>
  <si>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</si>
  <si>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</si>
  <si>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</si>
  <si>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</si>
  <si>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</si>
  <si>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</si>
  <si>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</si>
  <si>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</si>
  <si>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</si>
  <si>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</si>
  <si>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</si>
  <si>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</si>
  <si>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</si>
  <si>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</si>
  <si>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</si>
  <si>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</si>
  <si>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</si>
  <si>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</si>
  <si>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</si>
  <si>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</si>
  <si>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</si>
  <si>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</si>
  <si>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</si>
  <si>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</si>
  <si>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</si>
  <si>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</si>
  <si>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</si>
  <si>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</si>
  <si>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</si>
  <si>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</si>
  <si>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</si>
  <si>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</si>
  <si>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</si>
  <si>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</si>
  <si>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</si>
  <si>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</si>
  <si>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</si>
  <si>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</si>
  <si>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</si>
  <si>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</si>
  <si>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</si>
  <si>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</si>
  <si>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</si>
  <si>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</si>
  <si>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</si>
  <si>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</si>
  <si>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</si>
  <si>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</si>
  <si>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</si>
  <si>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</si>
  <si>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</si>
  <si>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</si>
  <si>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</si>
  <si>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</si>
  <si>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</si>
  <si>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</si>
  <si>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</si>
  <si>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</si>
  <si>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</si>
  <si>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</si>
  <si>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</si>
  <si>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</si>
  <si>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</si>
  <si>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</si>
  <si>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</si>
  <si>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</si>
  <si>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</si>
  <si>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</si>
  <si>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</si>
  <si>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</si>
  <si>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</si>
  <si>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</si>
  <si>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</si>
  <si>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</si>
  <si>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</si>
  <si>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</si>
  <si>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</si>
  <si>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</si>
  <si>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</si>
  <si>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</si>
  <si>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</si>
  <si>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</si>
  <si>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</si>
  <si>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</si>
  <si>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</si>
  <si>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</si>
  <si>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</si>
  <si>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</si>
  <si>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</si>
  <si>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</si>
  <si>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</si>
  <si>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</si>
  <si>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</si>
  <si>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</si>
  <si>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</si>
  <si>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</si>
  <si>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</si>
  <si>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</si>
  <si>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</si>
  <si>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</si>
  <si>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</si>
  <si>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</si>
  <si>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</si>
  <si>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</si>
  <si>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</si>
  <si>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</si>
  <si>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</si>
  <si>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</si>
  <si>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</si>
  <si>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</si>
  <si>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</si>
  <si>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</si>
  <si>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</si>
  <si>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</si>
  <si>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</si>
  <si>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</si>
  <si>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</si>
  <si>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</si>
  <si>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</si>
  <si>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</si>
  <si>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</si>
  <si>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</si>
  <si>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</si>
  <si>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</si>
  <si>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</si>
  <si>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</si>
  <si>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</si>
  <si>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</si>
  <si>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</si>
  <si>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</si>
  <si>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</si>
  <si>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</si>
  <si>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</si>
  <si>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</si>
  <si>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</si>
  <si>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</si>
  <si>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</si>
  <si>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</si>
  <si>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</si>
  <si>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</si>
  <si>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</si>
  <si>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</si>
  <si>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</si>
  <si>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</si>
  <si>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</si>
  <si>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</si>
  <si>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</si>
  <si>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</si>
  <si>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</si>
  <si>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</si>
  <si>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</si>
  <si>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</si>
  <si>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</si>
  <si>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</si>
  <si>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</si>
  <si>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</si>
  <si>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</si>
  <si>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</si>
  <si>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</si>
  <si>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</si>
  <si>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</si>
  <si>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</si>
  <si>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</si>
  <si>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</si>
  <si>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</si>
  <si>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</si>
  <si>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</si>
  <si>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</si>
  <si>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</si>
  <si>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</si>
  <si>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</si>
  <si>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</si>
  <si>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</si>
  <si>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</si>
  <si>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</si>
  <si>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</si>
  <si>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</si>
  <si>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</si>
  <si>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</si>
  <si>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</si>
  <si>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</si>
  <si>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</si>
  <si>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</si>
  <si>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</si>
  <si>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</si>
  <si>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</si>
  <si>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</si>
  <si>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</si>
  <si>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</si>
  <si>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</si>
  <si>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</si>
  <si>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</si>
  <si>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</si>
  <si>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</si>
  <si>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</si>
  <si>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</si>
  <si>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</si>
  <si>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</si>
  <si>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</si>
  <si>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</si>
  <si>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</si>
  <si>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</si>
  <si>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</si>
  <si>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</si>
  <si>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</si>
  <si>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</si>
  <si>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</si>
  <si>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</si>
  <si>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</si>
  <si>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</si>
  <si>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</si>
  <si>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</si>
  <si>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</si>
  <si>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</si>
  <si>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</si>
  <si>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</si>
  <si>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</si>
  <si>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</si>
  <si>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</si>
  <si>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</si>
  <si>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</si>
  <si>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</si>
  <si>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</si>
  <si>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</si>
  <si>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</si>
  <si>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</si>
  <si>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</si>
  <si>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</si>
  <si>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</si>
  <si>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</si>
  <si>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</si>
  <si>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</si>
  <si>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</si>
  <si>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</si>
  <si>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</si>
  <si>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</si>
  <si>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</si>
  <si>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</si>
  <si>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</si>
  <si>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</si>
  <si>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</si>
  <si>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</si>
  <si>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</si>
  <si>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</si>
  <si>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</si>
  <si>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</si>
  <si>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</si>
  <si>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</si>
  <si>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</si>
  <si>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</si>
  <si>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</si>
  <si>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</si>
  <si>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</si>
  <si>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</si>
  <si>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</si>
  <si>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</si>
  <si>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</si>
  <si>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</si>
  <si>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</si>
  <si>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</si>
  <si>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</si>
  <si>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</si>
  <si>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</si>
  <si>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</si>
  <si>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</si>
  <si>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</si>
  <si>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</si>
  <si>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</si>
  <si>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</si>
  <si>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</si>
  <si>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</si>
  <si>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</si>
  <si>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</si>
  <si>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</si>
  <si>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</si>
  <si>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</si>
  <si>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</si>
  <si>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</si>
  <si>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</si>
  <si>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</si>
  <si>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</si>
  <si>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</si>
  <si>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</si>
  <si>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</si>
  <si>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</si>
  <si>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</si>
  <si>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</si>
  <si>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</si>
  <si>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</si>
  <si>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</si>
  <si>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</si>
  <si>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</si>
  <si>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</si>
  <si>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</si>
  <si>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</si>
  <si>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</si>
  <si>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</si>
  <si>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</si>
  <si>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</si>
  <si>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</si>
  <si>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</si>
  <si>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</si>
  <si>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</si>
  <si>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</si>
  <si>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</si>
  <si>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</si>
  <si>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</si>
  <si>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</si>
  <si>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</si>
  <si>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</si>
  <si>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</si>
  <si>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</si>
  <si>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</si>
  <si>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</si>
  <si>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</si>
  <si>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</si>
  <si>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</si>
  <si>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</si>
  <si>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</si>
  <si>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</si>
  <si>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</si>
  <si>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</si>
  <si>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</si>
  <si>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</si>
  <si>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</si>
  <si>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</si>
  <si>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</si>
  <si>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</si>
  <si>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</si>
  <si>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</si>
  <si>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</si>
  <si>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</si>
  <si>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</si>
  <si>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</si>
  <si>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</si>
  <si>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</si>
  <si>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</si>
  <si>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</si>
  <si>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</si>
  <si>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</si>
  <si>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</si>
  <si>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</si>
  <si>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</si>
  <si>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</si>
  <si>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</si>
  <si>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</si>
  <si>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</si>
  <si>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</si>
  <si>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</si>
  <si>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</si>
  <si>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</si>
  <si>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</si>
  <si>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</si>
  <si>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</si>
  <si>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</si>
  <si>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</si>
  <si>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</si>
  <si>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</si>
  <si>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</si>
  <si>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</si>
  <si>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</si>
  <si>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</si>
  <si>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</si>
  <si>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</si>
  <si>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</si>
  <si>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</si>
  <si>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</si>
  <si>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</si>
  <si>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</si>
  <si>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</si>
  <si>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</si>
  <si>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</si>
  <si>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</si>
  <si>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</si>
  <si>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</si>
  <si>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</si>
  <si>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</si>
  <si>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</si>
  <si>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</si>
  <si>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</si>
  <si>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</si>
  <si>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</si>
  <si>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</si>
  <si>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</si>
  <si>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</si>
  <si>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</si>
  <si>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</si>
  <si>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</si>
  <si>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</si>
  <si>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</si>
  <si>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</si>
  <si>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</si>
  <si>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</si>
  <si>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</si>
  <si>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</si>
  <si>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</si>
  <si>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</si>
  <si>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</si>
  <si>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</si>
  <si>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</si>
  <si>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</si>
  <si>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</si>
  <si>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</si>
  <si>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</si>
  <si>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</si>
  <si>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</si>
  <si>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</si>
  <si>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</si>
  <si>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</si>
  <si>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</si>
  <si>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</si>
  <si>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</si>
  <si>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</si>
  <si>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</si>
  <si>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</si>
  <si>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</si>
  <si>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</si>
  <si>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</si>
  <si>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</si>
  <si>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</si>
  <si>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</si>
  <si>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</si>
  <si>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</si>
  <si>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</si>
  <si>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</si>
  <si>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</si>
  <si>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</si>
  <si>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</si>
  <si>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</si>
  <si>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</si>
  <si>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</si>
  <si>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</si>
  <si>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</si>
  <si>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</si>
  <si>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</si>
  <si>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</si>
  <si>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</si>
  <si>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</si>
  <si>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</si>
  <si>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</si>
  <si>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</si>
  <si>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</si>
  <si>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</si>
  <si>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</si>
  <si>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</si>
  <si>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</si>
  <si>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</si>
  <si>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</si>
  <si>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</si>
  <si>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</si>
  <si>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</si>
  <si>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</si>
  <si>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</si>
  <si>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</si>
  <si>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</si>
  <si>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</si>
  <si>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</si>
  <si>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</si>
  <si>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</si>
  <si>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</si>
  <si>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</si>
  <si>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</si>
  <si>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</si>
  <si>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</si>
  <si>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</si>
  <si>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</si>
  <si>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</si>
  <si>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</si>
  <si>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</si>
  <si>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</si>
  <si>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</si>
  <si>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</si>
  <si>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</si>
  <si>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</si>
  <si>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</si>
  <si>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</si>
  <si>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</si>
  <si>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</si>
  <si>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</si>
  <si>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</si>
  <si>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</si>
  <si>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</si>
  <si>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</si>
  <si>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</si>
  <si>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</si>
  <si>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</si>
  <si>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</si>
  <si>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</si>
  <si>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</si>
  <si>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</si>
  <si>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</si>
  <si>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</si>
  <si>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</si>
  <si>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</si>
  <si>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</si>
  <si>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</si>
  <si>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</si>
  <si>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</si>
  <si>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</si>
  <si>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</si>
  <si>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</si>
  <si>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</si>
  <si>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</si>
  <si>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</si>
  <si>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</si>
  <si>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</si>
  <si>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</si>
  <si>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</si>
  <si>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</si>
  <si>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</si>
  <si>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</si>
  <si>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</si>
  <si>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</si>
  <si>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</si>
  <si>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</si>
  <si>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</si>
  <si>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</si>
  <si>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</si>
  <si>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</si>
  <si>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</si>
  <si>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</si>
  <si>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</si>
  <si>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</si>
  <si>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</si>
  <si>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</si>
  <si>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</si>
  <si>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</si>
  <si>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</si>
  <si>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</si>
  <si>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</si>
  <si>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</si>
  <si>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</si>
  <si>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</si>
  <si>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</si>
  <si>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</si>
  <si>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</si>
  <si>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</si>
  <si>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</si>
  <si>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</si>
  <si>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</si>
  <si>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</si>
  <si>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</si>
  <si>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</si>
  <si>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</si>
  <si>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</si>
  <si>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</si>
  <si>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</si>
  <si>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</si>
  <si>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</si>
  <si>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</si>
  <si>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</si>
  <si>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</si>
  <si>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</si>
  <si>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</si>
  <si>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</si>
  <si>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</si>
  <si>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</si>
  <si>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</si>
  <si>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</si>
  <si>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</si>
  <si>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</si>
  <si>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</si>
  <si>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</si>
  <si>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</si>
  <si>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</si>
  <si>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</si>
  <si>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</si>
  <si>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</si>
  <si>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</si>
  <si>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</si>
  <si>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</si>
  <si>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</si>
  <si>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</si>
  <si>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</si>
  <si>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</si>
  <si>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</si>
  <si>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</si>
  <si>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</si>
  <si>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</si>
  <si>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</si>
  <si>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</si>
  <si>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</si>
  <si>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</si>
  <si>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</si>
  <si>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</si>
  <si>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</si>
  <si>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</si>
  <si>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</si>
  <si>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</si>
  <si>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</si>
  <si>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</si>
  <si>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</si>
  <si>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</si>
  <si>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</si>
  <si>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</si>
  <si>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</si>
  <si>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</si>
  <si>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</si>
  <si>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</si>
  <si>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</si>
  <si>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</si>
  <si>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</si>
  <si>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</si>
  <si>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</si>
  <si>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</si>
  <si>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</si>
  <si>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</si>
  <si>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</si>
  <si>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</si>
  <si>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</si>
  <si>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</si>
  <si>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</si>
  <si>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</si>
  <si>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</si>
  <si>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</si>
  <si>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</si>
  <si>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</si>
  <si>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</si>
  <si>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</si>
  <si>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</si>
  <si>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</si>
  <si>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</si>
  <si>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</si>
  <si>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</si>
  <si>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</si>
  <si>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</si>
  <si>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</si>
  <si>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</si>
  <si>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</si>
  <si>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</si>
  <si>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</si>
  <si>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</si>
  <si>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</si>
  <si>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</si>
  <si>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</si>
  <si>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</si>
  <si>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</si>
  <si>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</si>
  <si>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</si>
  <si>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</si>
  <si>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</si>
  <si>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</si>
  <si>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</si>
  <si>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</si>
  <si>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</si>
  <si>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</si>
  <si>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</si>
  <si>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</si>
  <si>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</si>
  <si>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</si>
  <si>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</si>
  <si>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</si>
  <si>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</si>
  <si>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</si>
  <si>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</si>
  <si>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</si>
  <si>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</si>
  <si>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</si>
  <si>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</si>
  <si>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</si>
  <si>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</si>
  <si>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</si>
  <si>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</si>
  <si>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</si>
  <si>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</si>
  <si>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</si>
  <si>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</si>
  <si>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</si>
  <si>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</si>
  <si>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</si>
  <si>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</si>
  <si>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</si>
  <si>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</si>
  <si>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</si>
  <si>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</si>
  <si>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</si>
  <si>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</si>
  <si>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</si>
  <si>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</si>
  <si>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</si>
  <si>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</si>
  <si>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</si>
  <si>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</si>
  <si>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</si>
  <si>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</si>
  <si>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</si>
  <si>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</si>
  <si>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</si>
  <si>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</si>
  <si>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</si>
  <si>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</si>
  <si>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</si>
  <si>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</si>
  <si>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</si>
  <si>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</si>
  <si>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</si>
  <si>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</si>
  <si>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</si>
  <si>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</si>
  <si>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</si>
  <si>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</si>
  <si>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</si>
  <si>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</si>
  <si>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</si>
  <si>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</si>
  <si>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</si>
  <si>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</si>
  <si>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</si>
  <si>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</si>
  <si>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</si>
  <si>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</si>
  <si>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</si>
  <si>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</si>
  <si>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</si>
  <si>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</si>
  <si>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</si>
  <si>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</si>
  <si>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</si>
  <si>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</si>
  <si>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</si>
  <si>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</si>
  <si>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</si>
  <si>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</si>
  <si>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</si>
  <si>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</si>
  <si>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</si>
  <si>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</si>
  <si>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</si>
  <si>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</si>
  <si>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</si>
  <si>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</si>
  <si>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</si>
  <si>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</si>
  <si>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</si>
  <si>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</si>
  <si>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</si>
  <si>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</si>
  <si>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</si>
  <si>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</si>
  <si>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</si>
  <si>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</si>
  <si>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</si>
  <si>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</si>
  <si>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</si>
  <si>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</si>
  <si>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</si>
  <si>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</si>
  <si>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</si>
  <si>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</si>
  <si>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</si>
  <si>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</si>
  <si>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</si>
  <si>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</si>
  <si>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</si>
  <si>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</si>
  <si>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</si>
  <si>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</si>
  <si>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</si>
  <si>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</si>
  <si>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</si>
  <si>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</si>
  <si>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</si>
  <si>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</si>
  <si>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</si>
  <si>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</si>
  <si>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</si>
  <si>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</si>
  <si>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</si>
  <si>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</si>
  <si>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</si>
  <si>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</si>
  <si>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</si>
  <si>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</si>
  <si>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</si>
  <si>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</si>
  <si>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</si>
  <si>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</si>
  <si>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</si>
  <si>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</si>
  <si>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</si>
  <si>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</si>
  <si>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</si>
  <si>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</si>
  <si>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</si>
  <si>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</si>
  <si>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</si>
  <si>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</si>
  <si>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</si>
  <si>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</si>
  <si>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</si>
  <si>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</si>
  <si>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</si>
  <si>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</si>
  <si>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</si>
  <si>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</si>
  <si>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</si>
  <si>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</si>
  <si>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</si>
  <si>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</si>
  <si>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</si>
  <si>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</si>
  <si>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</si>
  <si>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</si>
  <si>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</si>
  <si>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</si>
  <si>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</si>
  <si>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</si>
  <si>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</si>
  <si>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</si>
  <si>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</si>
  <si>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</si>
  <si>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</si>
  <si>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</si>
  <si>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</si>
  <si>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</si>
  <si>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</si>
  <si>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</si>
  <si>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</si>
  <si>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</si>
  <si>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</si>
  <si>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</si>
  <si>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</si>
  <si>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</si>
  <si>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</si>
  <si>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</si>
  <si>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</si>
  <si>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</si>
  <si>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</si>
  <si>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</si>
  <si>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</si>
  <si>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</si>
  <si>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</si>
  <si>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</si>
  <si>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</si>
  <si>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</si>
  <si>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</si>
  <si>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</si>
  <si>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</si>
  <si>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</si>
  <si>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</si>
  <si>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</si>
  <si>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</si>
  <si>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</si>
  <si>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</si>
  <si>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</si>
  <si>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</si>
  <si>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</si>
  <si>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</si>
  <si>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</si>
  <si>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</si>
  <si>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</si>
  <si>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</si>
  <si>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</si>
  <si>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</si>
  <si>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</si>
  <si>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</si>
  <si>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</si>
  <si>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</si>
  <si>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</si>
  <si>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</si>
  <si>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</si>
  <si>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</si>
  <si>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</si>
  <si>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</si>
  <si>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</si>
  <si>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</si>
  <si>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</si>
  <si>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</si>
  <si>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</si>
  <si>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</si>
  <si>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</si>
  <si>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</si>
  <si>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</si>
  <si>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</si>
  <si>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</si>
  <si>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</si>
  <si>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</si>
  <si>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</si>
  <si>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</si>
  <si>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</si>
  <si>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</si>
  <si>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</si>
  <si>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</si>
  <si>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</si>
  <si>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</si>
  <si>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</si>
  <si>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</si>
  <si>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</si>
  <si>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</si>
  <si>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</si>
  <si>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</si>
  <si>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</si>
  <si>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</si>
  <si>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</si>
  <si>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</si>
  <si>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</si>
  <si>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</si>
  <si>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</si>
  <si>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</si>
  <si>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</si>
  <si>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</si>
  <si>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</si>
  <si>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</si>
  <si>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</si>
  <si>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</si>
  <si>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</si>
  <si>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</si>
  <si>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</si>
  <si>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</si>
  <si>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</si>
  <si>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</si>
  <si>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</si>
  <si>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</si>
  <si>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</si>
  <si>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</si>
  <si>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</si>
  <si>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</si>
  <si>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</si>
  <si>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</si>
  <si>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</si>
  <si>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</si>
  <si>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</si>
  <si>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</si>
  <si>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</si>
  <si>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</si>
  <si>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</si>
  <si>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</si>
  <si>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</si>
  <si>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</si>
  <si>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</si>
  <si>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</si>
  <si>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</si>
  <si>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</si>
  <si>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</si>
  <si>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</si>
  <si>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</si>
  <si>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</si>
  <si>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</si>
  <si>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</si>
  <si>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</si>
  <si>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</si>
  <si>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</si>
  <si>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</si>
  <si>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</si>
  <si>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</si>
  <si>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</si>
  <si>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</si>
  <si>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</si>
  <si>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</si>
  <si>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</si>
  <si>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</si>
  <si>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</si>
  <si>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</si>
  <si>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</si>
  <si>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</si>
  <si>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</si>
  <si>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</si>
  <si>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</si>
  <si>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</si>
  <si>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</si>
  <si>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</si>
  <si>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</si>
  <si>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</si>
  <si>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</si>
  <si>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</si>
  <si>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</si>
  <si>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</si>
  <si>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</si>
  <si>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</si>
  <si>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</si>
  <si>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</si>
  <si>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</si>
  <si>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</si>
  <si>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</si>
  <si>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</si>
  <si>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</si>
  <si>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</si>
  <si>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</si>
  <si>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</si>
  <si>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</si>
  <si>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</si>
  <si>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</si>
  <si>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</si>
  <si>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</si>
  <si>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</si>
  <si>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</si>
  <si>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</si>
  <si>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</si>
  <si>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</si>
  <si>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</si>
  <si>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</si>
  <si>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</si>
  <si>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</si>
  <si>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</si>
  <si>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</si>
  <si>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</si>
  <si>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</si>
  <si>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</si>
  <si>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</si>
  <si>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</si>
  <si>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</si>
  <si>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</si>
  <si>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</si>
  <si>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</si>
  <si>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</si>
  <si>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</si>
  <si>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</si>
  <si>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</si>
  <si>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</si>
  <si>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</si>
  <si>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</si>
  <si>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</si>
  <si>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</si>
  <si>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</si>
  <si>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</si>
  <si>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</si>
  <si>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</si>
  <si>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</si>
  <si>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</si>
  <si>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</si>
  <si>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</si>
  <si>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</si>
  <si>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</si>
  <si>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</si>
  <si>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</si>
  <si>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</si>
  <si>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</si>
  <si>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</si>
  <si>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</si>
  <si>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</si>
  <si>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</si>
  <si>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</si>
  <si>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</si>
  <si>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</si>
  <si>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</si>
  <si>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</si>
  <si>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</si>
  <si>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</si>
  <si>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</si>
  <si>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</si>
  <si>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</si>
  <si>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</si>
  <si>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</si>
  <si>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</si>
  <si>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</si>
  <si>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</si>
  <si>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</si>
  <si>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</si>
  <si>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</si>
  <si>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</si>
  <si>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</si>
  <si>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</si>
  <si>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</si>
  <si>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</si>
  <si>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</si>
  <si>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</si>
  <si>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</si>
  <si>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</si>
  <si>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</si>
  <si>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</si>
  <si>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</si>
  <si>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</si>
  <si>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</si>
  <si>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</si>
  <si>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</si>
  <si>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</si>
  <si>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</si>
  <si>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</si>
  <si>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</si>
  <si>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</si>
  <si>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</si>
  <si>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</si>
  <si>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</si>
  <si>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</si>
  <si>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</si>
  <si>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</si>
  <si>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</si>
  <si>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</si>
  <si>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</si>
  <si>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</si>
  <si>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</si>
  <si>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</si>
  <si>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</si>
  <si>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</si>
  <si>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</si>
  <si>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</si>
  <si>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</si>
  <si>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</si>
  <si>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</si>
  <si>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</si>
  <si>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</si>
  <si>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</si>
  <si>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</si>
  <si>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</si>
  <si>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</si>
  <si>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</si>
  <si>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</si>
  <si>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</si>
  <si>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</si>
  <si>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</si>
  <si>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</si>
  <si>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</si>
  <si>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</si>
  <si>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</si>
  <si>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</si>
  <si>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</si>
  <si>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</si>
  <si>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</si>
  <si>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</si>
  <si>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</si>
  <si>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</si>
  <si>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</si>
  <si>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</si>
  <si>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</si>
  <si>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</si>
  <si>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</si>
  <si>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</si>
  <si>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</si>
  <si>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</si>
  <si>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</si>
  <si>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</si>
  <si>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</si>
  <si>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</si>
  <si>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</si>
  <si>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</si>
  <si>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</si>
  <si>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</si>
  <si>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</si>
  <si>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</si>
  <si>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</si>
  <si>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</si>
  <si>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</si>
  <si>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</si>
  <si>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</si>
  <si>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</si>
  <si>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</si>
  <si>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</si>
  <si>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</si>
  <si>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</si>
  <si>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</si>
  <si>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</si>
  <si>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</si>
  <si>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</si>
  <si>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</si>
  <si>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</si>
  <si>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</si>
  <si>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</si>
  <si>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</si>
  <si>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</si>
  <si>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</si>
  <si>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</si>
  <si>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</si>
  <si>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</si>
  <si>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</si>
  <si>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</si>
  <si>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</si>
  <si>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</si>
  <si>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</si>
  <si>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</si>
  <si>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</si>
  <si>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</si>
  <si>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</si>
  <si>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</si>
  <si>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</si>
  <si>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</si>
  <si>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</si>
  <si>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</si>
  <si>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</si>
  <si>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</si>
  <si>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</si>
  <si>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</si>
  <si>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</si>
  <si>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</si>
  <si>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</si>
  <si>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</si>
  <si>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</si>
  <si>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</si>
  <si>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</si>
  <si>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</si>
  <si>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</si>
  <si>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</si>
  <si>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</si>
  <si>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</si>
  <si>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</si>
  <si>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</si>
  <si>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</si>
  <si>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</si>
  <si>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</si>
  <si>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</si>
  <si>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</si>
  <si>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</si>
  <si>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</si>
  <si>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</si>
  <si>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</si>
  <si>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</si>
  <si>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</si>
  <si>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</si>
  <si>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</si>
  <si>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</si>
  <si>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</si>
  <si>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</si>
  <si>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</si>
  <si>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</si>
  <si>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</si>
  <si>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</si>
  <si>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</si>
  <si>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</si>
  <si>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</si>
  <si>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</si>
  <si>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</si>
  <si>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</si>
  <si>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</si>
  <si>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</si>
  <si>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</si>
  <si>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</si>
  <si>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</si>
  <si>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</si>
  <si>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</si>
  <si>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</si>
  <si>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</si>
  <si>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</si>
  <si>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</si>
  <si>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</si>
  <si>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</si>
  <si>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</si>
  <si>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</si>
  <si>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</si>
  <si>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</si>
  <si>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</si>
  <si>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</si>
  <si>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</si>
  <si>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</si>
  <si>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</si>
  <si>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</si>
  <si>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</si>
  <si>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</si>
  <si>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</si>
  <si>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</si>
  <si>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</si>
  <si>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</si>
  <si>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</si>
  <si>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</si>
  <si>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</si>
  <si>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</si>
  <si>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</si>
  <si>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</si>
  <si>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</si>
  <si>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</si>
  <si>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</si>
  <si>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</si>
  <si>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</si>
  <si>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</si>
  <si>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</si>
  <si>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</si>
  <si>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</si>
  <si>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</si>
  <si>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</si>
  <si>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</si>
  <si>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</si>
  <si>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</si>
  <si>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</si>
  <si>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</si>
  <si>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</si>
  <si>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</si>
  <si>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</si>
  <si>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</si>
  <si>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</si>
  <si>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</si>
  <si>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</si>
  <si>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</si>
  <si>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</si>
  <si>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</si>
  <si>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</si>
  <si>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</si>
  <si>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</si>
  <si>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</si>
  <si>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</si>
  <si>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</si>
  <si>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</si>
  <si>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</si>
  <si>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</si>
  <si>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</si>
  <si>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</si>
  <si>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</si>
  <si>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</si>
  <si>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</si>
  <si>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</si>
  <si>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</si>
  <si>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</si>
  <si>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</si>
  <si>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</si>
  <si>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</si>
  <si>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</si>
  <si>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</si>
  <si>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</si>
  <si>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</si>
  <si>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</si>
  <si>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</si>
  <si>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</si>
  <si>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</si>
  <si>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</si>
  <si>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</si>
  <si>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</si>
  <si>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</si>
  <si>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</si>
  <si>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</si>
  <si>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</si>
  <si>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</si>
  <si>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</si>
  <si>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</si>
  <si>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</si>
  <si>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</si>
  <si>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</si>
  <si>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</si>
  <si>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</si>
  <si>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</si>
  <si>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</si>
  <si>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</si>
  <si>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</si>
  <si>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</si>
  <si>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</si>
  <si>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</si>
  <si>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</si>
  <si>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</si>
  <si>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</si>
  <si>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</si>
  <si>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</si>
  <si>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</si>
  <si>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</si>
  <si>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</si>
  <si>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</si>
  <si>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</si>
  <si>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</si>
  <si>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</si>
  <si>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</si>
  <si>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</si>
  <si>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</si>
  <si>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</si>
  <si>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</si>
  <si>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</si>
  <si>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</si>
  <si>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</si>
  <si>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</si>
  <si>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</si>
  <si>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</si>
  <si>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</si>
  <si>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</si>
  <si>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</si>
  <si>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</si>
  <si>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</si>
  <si>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</si>
  <si>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</si>
  <si>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</si>
  <si>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</si>
  <si>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</si>
  <si>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</si>
  <si>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</si>
  <si>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</si>
  <si>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</si>
  <si>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</si>
  <si>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</si>
  <si>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</si>
  <si>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</si>
  <si>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</si>
  <si>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</si>
  <si>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</si>
  <si>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</si>
  <si>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</si>
  <si>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</si>
  <si>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</si>
  <si>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</si>
  <si>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</si>
  <si>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</si>
  <si>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</si>
  <si>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</si>
  <si>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</si>
  <si>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</si>
  <si>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</si>
  <si>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</si>
  <si>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</si>
  <si>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</si>
  <si>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</si>
  <si>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</si>
  <si>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</si>
  <si>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</si>
  <si>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</si>
  <si>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</si>
  <si>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</si>
  <si>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</si>
  <si>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</si>
  <si>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</si>
  <si>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</si>
  <si>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</si>
  <si>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</si>
  <si>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</si>
  <si>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</si>
  <si>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</si>
  <si>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</si>
  <si>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</si>
  <si>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</si>
  <si>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</si>
  <si>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</si>
  <si>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</si>
  <si>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</si>
  <si>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</si>
  <si>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</si>
  <si>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</si>
  <si>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</si>
  <si>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</si>
  <si>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</si>
  <si>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</si>
  <si>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</si>
  <si>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</si>
  <si>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</si>
  <si>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</si>
  <si>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</si>
  <si>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</si>
  <si>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</si>
  <si>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</si>
  <si>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</si>
  <si>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</si>
  <si>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</si>
  <si>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</si>
  <si>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</si>
  <si>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</si>
  <si>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</si>
  <si>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</si>
  <si>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</si>
  <si>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</si>
  <si>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</si>
  <si>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</si>
  <si>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</si>
  <si>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</si>
  <si>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</si>
  <si>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</si>
  <si>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</si>
  <si>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</si>
  <si>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</si>
  <si>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</si>
  <si>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</si>
  <si>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</si>
  <si>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</si>
  <si>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</si>
  <si>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</si>
  <si>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</si>
  <si>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</si>
  <si>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</si>
  <si>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</si>
  <si>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</si>
  <si>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</si>
  <si>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</si>
  <si>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</si>
  <si>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</si>
  <si>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</si>
  <si>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</si>
  <si>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</si>
  <si>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</si>
  <si>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</si>
  <si>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</si>
  <si>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</si>
  <si>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</si>
  <si>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</si>
  <si>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</si>
  <si>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</si>
  <si>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</si>
  <si>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</si>
  <si>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</si>
  <si>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</si>
  <si>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</si>
  <si>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</si>
  <si>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</si>
  <si>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</si>
  <si>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</si>
  <si>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</si>
  <si>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</si>
  <si>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</si>
  <si>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</si>
  <si>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</si>
  <si>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</si>
  <si>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</si>
  <si>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</si>
  <si>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</si>
  <si>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</si>
  <si>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</si>
  <si>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</si>
  <si>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</si>
  <si>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</si>
  <si>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</si>
  <si>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</si>
  <si>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</si>
  <si>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</si>
  <si>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</si>
  <si>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</si>
  <si>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</si>
  <si>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</si>
  <si>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</si>
  <si>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</si>
  <si>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</si>
  <si>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</si>
  <si>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</si>
  <si>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</si>
  <si>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</si>
  <si>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</si>
  <si>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</si>
  <si>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</si>
  <si>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</si>
  <si>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</si>
  <si>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</si>
  <si>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</si>
  <si>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</si>
  <si>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</si>
  <si>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</si>
  <si>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</si>
  <si>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</si>
  <si>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</si>
  <si>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</si>
  <si>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</si>
  <si>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</si>
  <si>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</si>
  <si>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</si>
  <si>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</si>
  <si>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</si>
  <si>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</si>
  <si>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</si>
  <si>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</si>
  <si>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</si>
  <si>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</si>
  <si>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</si>
  <si>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</si>
  <si>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</si>
  <si>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</si>
  <si>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</si>
  <si>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</si>
  <si>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</si>
  <si>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</si>
  <si>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</si>
  <si>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</si>
  <si>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</si>
  <si>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</si>
  <si>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</si>
  <si>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</si>
  <si>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</si>
  <si>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</si>
  <si>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</si>
  <si>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</si>
  <si>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</si>
  <si>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</si>
  <si>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</si>
  <si>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</si>
  <si>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</si>
  <si>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</si>
  <si>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</si>
  <si>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</si>
  <si>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</si>
  <si>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</si>
  <si>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</si>
  <si>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</si>
  <si>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</si>
  <si>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</si>
  <si>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</si>
  <si>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</si>
  <si>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</si>
  <si>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</si>
  <si>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</si>
  <si>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</si>
  <si>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</si>
  <si>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</si>
  <si>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</si>
  <si>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</si>
  <si>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</si>
  <si>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</si>
  <si>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</si>
  <si>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</si>
  <si>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</si>
  <si>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</si>
  <si>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</si>
  <si>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</si>
  <si>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</si>
  <si>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</si>
  <si>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</si>
  <si>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</si>
  <si>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</si>
  <si>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</si>
  <si>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</si>
  <si>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</si>
  <si>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</si>
  <si>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</si>
  <si>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</si>
  <si>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</si>
  <si>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</si>
  <si>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</si>
  <si>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</si>
  <si>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</si>
  <si>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</si>
  <si>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</si>
  <si>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</si>
  <si>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</si>
  <si>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</si>
  <si>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</si>
  <si>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</si>
  <si>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</si>
  <si>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</si>
  <si>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</si>
  <si>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</si>
  <si>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</si>
  <si>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</si>
  <si>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</si>
  <si>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</si>
  <si>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</si>
  <si>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</si>
  <si>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</si>
  <si>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</si>
  <si>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</si>
  <si>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</si>
  <si>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</si>
  <si>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</si>
  <si>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</si>
  <si>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</si>
  <si>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</si>
  <si>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</si>
  <si>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</si>
  <si>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</si>
  <si>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</si>
  <si>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</si>
  <si>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</si>
  <si>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</si>
  <si>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</si>
  <si>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</si>
  <si>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</si>
  <si>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</si>
  <si>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</si>
  <si>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</si>
  <si>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</si>
  <si>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</si>
  <si>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</si>
  <si>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</si>
  <si>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</si>
  <si>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</si>
  <si>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</si>
  <si>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</si>
  <si>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</si>
  <si>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</si>
  <si>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</si>
  <si>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</si>
  <si>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</si>
  <si>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</si>
  <si>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</si>
  <si>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</si>
  <si>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</si>
  <si>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</si>
  <si>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</si>
  <si>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</si>
  <si>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</si>
  <si>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</si>
  <si>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</si>
  <si>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</si>
  <si>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</si>
  <si>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</si>
  <si>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</si>
  <si>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</si>
  <si>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</si>
  <si>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</si>
  <si>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</si>
  <si>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</si>
  <si>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</si>
  <si>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</si>
  <si>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</si>
  <si>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</si>
  <si>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</si>
  <si>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</si>
  <si>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</si>
  <si>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</si>
  <si>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</si>
  <si>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</si>
  <si>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</si>
  <si>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</si>
  <si>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</si>
  <si>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</si>
  <si>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</si>
  <si>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</si>
  <si>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</si>
  <si>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</si>
  <si>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</si>
  <si>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</si>
  <si>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</si>
  <si>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</si>
  <si>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</si>
  <si>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</si>
  <si>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</si>
  <si>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</si>
  <si>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</si>
  <si>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</si>
  <si>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</si>
  <si>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</si>
  <si>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</si>
  <si>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</si>
  <si>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</si>
  <si>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</si>
  <si>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</si>
  <si>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</si>
  <si>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</si>
  <si>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</si>
  <si>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</si>
  <si>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</si>
  <si>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</si>
  <si>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</si>
  <si>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</si>
  <si>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</si>
  <si>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</si>
  <si>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</si>
  <si>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</si>
  <si>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</si>
  <si>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</si>
  <si>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</si>
  <si>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</si>
  <si>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</si>
  <si>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</si>
  <si>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</si>
  <si>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</si>
  <si>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</si>
  <si>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</si>
  <si>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</si>
  <si>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</si>
  <si>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</si>
  <si>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</si>
  <si>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</si>
  <si>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</si>
  <si>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</si>
  <si>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</si>
  <si>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</si>
  <si>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</si>
  <si>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</si>
  <si>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</si>
  <si>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</si>
  <si>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</si>
  <si>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</si>
  <si>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</si>
  <si>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</si>
  <si>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</si>
  <si>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</si>
  <si>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</si>
  <si>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</si>
  <si>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</si>
  <si>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</si>
  <si>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</si>
  <si>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</si>
  <si>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</si>
  <si>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</si>
  <si>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</si>
  <si>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</si>
  <si>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</si>
  <si>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</si>
  <si>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</si>
  <si>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</si>
  <si>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</si>
  <si>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</si>
  <si>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</si>
  <si>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</si>
  <si>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</si>
  <si>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</si>
  <si>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</si>
  <si>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</si>
  <si>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</si>
  <si>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</si>
  <si>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</si>
  <si>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</si>
  <si>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</si>
  <si>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</si>
  <si>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</si>
  <si>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</si>
  <si>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</si>
  <si>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</si>
  <si>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</si>
  <si>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</si>
  <si>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</si>
  <si>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</si>
  <si>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</si>
  <si>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</si>
  <si>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</si>
  <si>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</si>
  <si>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</si>
  <si>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</si>
  <si>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</si>
  <si>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</si>
  <si>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</si>
  <si>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</si>
  <si>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</si>
  <si>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</si>
  <si>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</si>
  <si>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</si>
  <si>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</si>
  <si>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</si>
  <si>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</si>
  <si>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</si>
  <si>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</si>
  <si>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</si>
  <si>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</si>
  <si>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</si>
  <si>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</si>
  <si>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</si>
  <si>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</si>
  <si>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</si>
  <si>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</si>
  <si>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</si>
  <si>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</si>
  <si>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</si>
  <si>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</si>
  <si>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</si>
  <si>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</si>
  <si>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</si>
  <si>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</si>
  <si>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</si>
  <si>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</si>
  <si>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</si>
  <si>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</si>
  <si>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</si>
  <si>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</si>
  <si>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</si>
  <si>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</si>
  <si>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</si>
  <si>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</si>
  <si>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</si>
  <si>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</si>
  <si>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</si>
  <si>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</si>
  <si>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</si>
  <si>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</si>
  <si>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</si>
  <si>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</si>
  <si>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</si>
  <si>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</si>
  <si>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</si>
  <si>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</si>
  <si>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</si>
  <si>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</si>
  <si>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</si>
  <si>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</si>
  <si>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</si>
  <si>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</si>
  <si>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</si>
  <si>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</si>
  <si>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</si>
  <si>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</si>
  <si>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</si>
  <si>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</si>
  <si>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</si>
  <si>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</si>
  <si>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</si>
  <si>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</si>
  <si>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</si>
  <si>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</si>
  <si>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</si>
  <si>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</si>
  <si>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</si>
  <si>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</si>
  <si>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</si>
  <si>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</si>
  <si>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</si>
  <si>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</si>
  <si>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</si>
  <si>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</si>
  <si>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</si>
  <si>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</si>
  <si>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</si>
  <si>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</si>
  <si>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</si>
  <si>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</si>
  <si>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</si>
  <si>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</si>
  <si>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</si>
  <si>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</si>
  <si>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</si>
  <si>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</si>
  <si>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</si>
  <si>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</si>
  <si>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</si>
  <si>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</si>
  <si>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</si>
  <si>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</si>
  <si>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</si>
  <si>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</si>
  <si>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</si>
  <si>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</si>
  <si>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</si>
  <si>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</si>
  <si>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</si>
  <si>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</si>
  <si>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</si>
  <si>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</si>
  <si>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</si>
  <si>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</si>
  <si>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</si>
  <si>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</si>
  <si>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</si>
  <si>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</si>
  <si>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</si>
  <si>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</si>
  <si>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</si>
  <si>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</si>
  <si>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</si>
  <si>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</si>
  <si>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</si>
  <si>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</si>
  <si>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</si>
  <si>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</si>
  <si>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</si>
  <si>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</si>
  <si>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</si>
  <si>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</si>
  <si>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</si>
  <si>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</si>
  <si>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</si>
  <si>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</si>
  <si>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</si>
  <si>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</si>
  <si>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</si>
  <si>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</si>
  <si>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</si>
  <si>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</si>
  <si>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</si>
  <si>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</si>
  <si>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</si>
  <si>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</si>
  <si>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</si>
  <si>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</si>
  <si>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</si>
  <si>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</si>
  <si>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</si>
  <si>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</si>
  <si>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</si>
  <si>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</si>
  <si>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</si>
  <si>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</si>
  <si>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</si>
  <si>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</si>
  <si>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</si>
  <si>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</si>
  <si>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</si>
  <si>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</si>
  <si>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</si>
  <si>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</si>
  <si>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</si>
  <si>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</si>
  <si>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</si>
  <si>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</si>
  <si>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</si>
  <si>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</si>
  <si>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</si>
  <si>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</si>
  <si>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</si>
  <si>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</si>
  <si>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</si>
  <si>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</si>
  <si>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</si>
  <si>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</si>
  <si>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</si>
  <si>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</si>
  <si>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</si>
  <si>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</si>
  <si>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</si>
  <si>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</si>
  <si>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</si>
  <si>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</si>
  <si>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</si>
  <si>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</si>
  <si>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</si>
  <si>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</si>
  <si>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</si>
  <si>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</si>
  <si>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</si>
  <si>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</si>
  <si>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</si>
  <si>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</si>
  <si>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</si>
  <si>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</si>
  <si>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</si>
  <si>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</si>
  <si>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</si>
  <si>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</si>
  <si>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</si>
  <si>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</si>
  <si>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</si>
  <si>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</si>
  <si>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</si>
  <si>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</si>
  <si>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</si>
  <si>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</si>
  <si>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</si>
  <si>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</si>
  <si>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</si>
  <si>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</si>
  <si>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</si>
  <si>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</si>
  <si>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</si>
  <si>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</si>
  <si>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</si>
  <si>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</si>
  <si>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</si>
  <si>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</si>
  <si>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</si>
  <si>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</si>
  <si>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</si>
  <si>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</si>
  <si>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</si>
  <si>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</si>
  <si>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</si>
  <si>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</si>
  <si>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</si>
  <si>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</si>
  <si>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</si>
  <si>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</si>
  <si>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</si>
  <si>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</si>
  <si>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</si>
  <si>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</si>
  <si>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</si>
  <si>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</si>
  <si>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</si>
  <si>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</si>
  <si>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</si>
  <si>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</si>
  <si>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</si>
  <si>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</si>
  <si>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</si>
  <si>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</si>
  <si>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</si>
  <si>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</si>
  <si>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</si>
  <si>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</si>
  <si>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</si>
  <si>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</si>
  <si>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</si>
  <si>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</si>
  <si>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</si>
  <si>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</si>
  <si>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</si>
  <si>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</si>
  <si>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</si>
  <si>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</si>
  <si>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</si>
  <si>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</si>
  <si>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</si>
  <si>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</si>
  <si>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</si>
  <si>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</si>
  <si>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</si>
  <si>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</si>
  <si>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</si>
  <si>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</si>
  <si>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</si>
  <si>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</si>
  <si>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</si>
  <si>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</si>
  <si>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</si>
  <si>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</si>
  <si>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</si>
  <si>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</si>
  <si>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</si>
  <si>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</si>
  <si>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</si>
  <si>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</si>
  <si>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</si>
  <si>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</si>
  <si>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</si>
  <si>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</si>
  <si>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</si>
  <si>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</si>
  <si>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</si>
  <si>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</si>
  <si>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</si>
  <si>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</si>
  <si>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</si>
  <si>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</si>
  <si>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</si>
  <si>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</si>
  <si>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</si>
  <si>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</si>
  <si>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</si>
  <si>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</si>
  <si>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</si>
  <si>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</si>
  <si>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</si>
  <si>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</si>
  <si>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</si>
  <si>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</si>
  <si>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</si>
  <si>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</si>
  <si>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</si>
  <si>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</si>
  <si>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</si>
  <si>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</si>
  <si>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</si>
  <si>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</si>
  <si>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</si>
  <si>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</si>
  <si>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</si>
  <si>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</si>
  <si>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</si>
  <si>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</si>
  <si>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</si>
  <si>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</si>
  <si>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</si>
  <si>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</si>
  <si>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</si>
  <si>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</si>
  <si>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</si>
  <si>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</si>
  <si>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</si>
  <si>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</si>
  <si>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</si>
  <si>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</si>
  <si>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</si>
  <si>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</si>
  <si>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</si>
  <si>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</si>
  <si>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</si>
  <si>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</si>
  <si>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</si>
  <si>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</si>
  <si>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</si>
  <si>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</si>
  <si>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</si>
  <si>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</si>
  <si>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</si>
  <si>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</si>
  <si>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</si>
  <si>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</si>
  <si>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</si>
  <si>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</si>
  <si>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</si>
  <si>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</si>
  <si>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</si>
  <si>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</si>
  <si>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</si>
  <si>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</si>
  <si>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</si>
  <si>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</si>
  <si>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</si>
  <si>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</si>
  <si>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</si>
  <si>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</si>
  <si>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</si>
  <si>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</si>
  <si>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</si>
  <si>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</si>
  <si>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</si>
  <si>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</si>
  <si>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</si>
  <si>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</si>
  <si>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</si>
  <si>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</si>
  <si>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</si>
  <si>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</si>
  <si>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</si>
  <si>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</si>
  <si>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</si>
  <si>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</si>
  <si>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</si>
  <si>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</si>
  <si>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</si>
  <si>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</si>
  <si>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</si>
  <si>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</si>
  <si>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</si>
  <si>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</si>
  <si>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</si>
  <si>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</si>
  <si>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</si>
  <si>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</si>
  <si>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</si>
  <si>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</si>
  <si>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</si>
  <si>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</si>
  <si>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</si>
  <si>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</si>
  <si>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</si>
  <si>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</si>
  <si>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</si>
  <si>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</si>
  <si>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</si>
  <si>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</si>
  <si>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</si>
  <si>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</si>
  <si>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</si>
  <si>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</si>
  <si>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</si>
  <si>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</si>
  <si>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</si>
  <si>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</si>
  <si>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</si>
  <si>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</si>
  <si>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</si>
  <si>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</si>
  <si>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</si>
  <si>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</si>
  <si>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</si>
  <si>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</si>
  <si>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</si>
  <si>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</si>
  <si>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</si>
  <si>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</si>
  <si>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</si>
  <si>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</si>
  <si>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</si>
  <si>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</si>
  <si>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</si>
  <si>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</si>
  <si>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</si>
  <si>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</si>
  <si>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</si>
  <si>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</si>
  <si>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</si>
  <si>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</si>
  <si>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</si>
  <si>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</si>
  <si>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</si>
  <si>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</si>
  <si>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</si>
  <si>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</si>
  <si>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</si>
  <si>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</si>
  <si>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</si>
  <si>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</si>
  <si>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</si>
  <si>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</si>
  <si>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</si>
  <si>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</si>
  <si>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</si>
  <si>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</si>
  <si>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</si>
  <si>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</si>
  <si>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</si>
  <si>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</si>
  <si>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</si>
  <si>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</si>
  <si>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</si>
  <si>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</si>
  <si>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</si>
  <si>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</si>
  <si>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</si>
  <si>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</si>
  <si>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</si>
  <si>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</si>
  <si>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</si>
  <si>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</si>
  <si>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</si>
  <si>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</si>
  <si>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</si>
  <si>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</si>
  <si>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</si>
  <si>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</si>
  <si>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</si>
  <si>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</si>
  <si>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</si>
  <si>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</si>
  <si>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</si>
  <si>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</si>
  <si>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</si>
  <si>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</si>
  <si>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</si>
  <si>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</si>
  <si>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</si>
  <si>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</si>
  <si>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</si>
  <si>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</si>
  <si>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</si>
  <si>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</si>
  <si>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</si>
  <si>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</si>
  <si>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</si>
  <si>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</si>
  <si>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</si>
  <si>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</si>
  <si>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</si>
  <si>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</si>
  <si>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</si>
  <si>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</si>
  <si>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</si>
  <si>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</si>
  <si>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</si>
  <si>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</si>
  <si>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</si>
  <si>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</si>
  <si>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</si>
  <si>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</si>
  <si>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</si>
  <si>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</si>
  <si>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</si>
  <si>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</si>
  <si>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</si>
  <si>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</si>
  <si>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</si>
  <si>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</si>
  <si>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</si>
  <si>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</si>
  <si>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</si>
  <si>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</si>
  <si>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</si>
  <si>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</si>
  <si>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</si>
  <si>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</si>
  <si>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</si>
  <si>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</si>
  <si>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</si>
  <si>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</si>
  <si>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</si>
  <si>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</si>
  <si>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</si>
  <si>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</si>
  <si>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</si>
  <si>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</si>
  <si>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</si>
  <si>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</si>
  <si>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</si>
  <si>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</si>
  <si>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</si>
  <si>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</si>
  <si>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</si>
  <si>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</si>
  <si>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</si>
  <si>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</si>
  <si>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</si>
  <si>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</si>
  <si>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</si>
  <si>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</si>
  <si>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</si>
  <si>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</si>
  <si>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</si>
  <si>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</si>
  <si>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</si>
  <si>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</si>
  <si>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</si>
  <si>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</si>
  <si>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</si>
  <si>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</si>
  <si>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</si>
  <si>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</si>
  <si>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</si>
  <si>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</si>
  <si>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</si>
  <si>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</si>
  <si>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</si>
  <si>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</si>
  <si>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</si>
  <si>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</si>
  <si>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</si>
  <si>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</si>
  <si>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</si>
  <si>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</si>
  <si>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</si>
  <si>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</si>
  <si>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</si>
  <si>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</si>
  <si>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</si>
  <si>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</si>
  <si>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</si>
  <si>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</si>
  <si>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</si>
  <si>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</si>
  <si>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</si>
  <si>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</si>
  <si>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</si>
  <si>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</si>
  <si>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</si>
  <si>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</si>
  <si>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</si>
  <si>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</si>
  <si>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</si>
  <si>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</si>
  <si>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</si>
  <si>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</si>
  <si>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</si>
  <si>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</si>
  <si>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</si>
  <si>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</si>
  <si>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</si>
  <si>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</si>
  <si>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</si>
  <si>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</si>
  <si>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</si>
  <si>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</si>
  <si>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</si>
  <si>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</si>
  <si>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</si>
  <si>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</si>
  <si>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</si>
  <si>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</si>
  <si>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</si>
  <si>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</si>
  <si>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</si>
  <si>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</si>
  <si>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</si>
  <si>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</si>
  <si>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</si>
  <si>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</si>
  <si>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</si>
  <si>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</si>
  <si>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</si>
  <si>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</si>
  <si>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</si>
  <si>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</si>
  <si>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</si>
  <si>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</si>
  <si>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</si>
  <si>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</si>
  <si>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</si>
  <si>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</si>
  <si>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</si>
  <si>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</si>
  <si>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</si>
  <si>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</si>
  <si>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</si>
  <si>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</si>
  <si>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</si>
  <si>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</si>
  <si>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</si>
  <si>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</si>
  <si>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</si>
  <si>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</si>
  <si>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</si>
  <si>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</si>
  <si>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</si>
  <si>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</si>
  <si>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</si>
  <si>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</si>
  <si>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</si>
  <si>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</si>
  <si>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</si>
  <si>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</si>
  <si>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</si>
  <si>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</si>
  <si>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</si>
  <si>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</si>
  <si>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</si>
  <si>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</si>
  <si>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</si>
  <si>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</si>
  <si>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</si>
  <si>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</si>
  <si>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</si>
  <si>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</si>
  <si>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</si>
  <si>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</si>
  <si>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</si>
  <si>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</si>
  <si>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</si>
  <si>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</si>
  <si>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</si>
  <si>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</si>
  <si>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</si>
  <si>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</si>
  <si>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</si>
  <si>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</si>
  <si>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</si>
  <si>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</si>
  <si>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</si>
  <si>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</si>
  <si>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</si>
  <si>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</si>
  <si>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</si>
  <si>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</si>
  <si>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</si>
  <si>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</si>
  <si>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</si>
  <si>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</si>
  <si>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</si>
  <si>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</si>
  <si>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</si>
  <si>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</si>
  <si>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</si>
  <si>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</si>
  <si>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</si>
  <si>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</si>
  <si>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</si>
  <si>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</si>
  <si>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</si>
  <si>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</si>
  <si>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</si>
  <si>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</si>
  <si>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</si>
  <si>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</si>
  <si>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</si>
  <si>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</si>
  <si>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</si>
  <si>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</si>
  <si>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</si>
  <si>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</si>
  <si>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</si>
  <si>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</si>
  <si>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</si>
  <si>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</si>
  <si>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</si>
  <si>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</si>
  <si>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</si>
  <si>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</si>
  <si>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</si>
  <si>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</si>
  <si>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</si>
  <si>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</si>
  <si>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</si>
  <si>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</si>
  <si>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</si>
  <si>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</si>
  <si>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</si>
  <si>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</si>
  <si>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</si>
  <si>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</si>
  <si>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</si>
  <si>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</si>
  <si>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</si>
  <si>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</si>
  <si>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</si>
  <si>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</si>
  <si>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</si>
  <si>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</si>
  <si>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</si>
  <si>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</si>
  <si>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</si>
  <si>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</si>
  <si>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</si>
  <si>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</si>
  <si>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</si>
  <si>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</si>
  <si>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</si>
  <si>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</si>
  <si>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</si>
  <si>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</si>
  <si>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</si>
  <si>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</si>
  <si>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</si>
  <si>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</si>
  <si>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</si>
  <si>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</si>
  <si>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</si>
  <si>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</si>
  <si>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</si>
  <si>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</si>
  <si>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</si>
  <si>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</si>
  <si>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</si>
  <si>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</si>
  <si>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</si>
  <si>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</si>
  <si>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</si>
  <si>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</si>
  <si>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</si>
  <si>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</si>
  <si>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</si>
  <si>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</si>
  <si>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</si>
  <si>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</si>
  <si>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</si>
  <si>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</si>
  <si>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</si>
  <si>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</si>
  <si>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</si>
  <si>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</si>
  <si>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</si>
  <si>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</si>
  <si>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</si>
  <si>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</si>
  <si>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</si>
  <si>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</si>
  <si>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</si>
  <si>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</si>
  <si>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</si>
  <si>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</si>
  <si>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</si>
  <si>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</si>
  <si>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</si>
  <si>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</si>
  <si>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</si>
  <si>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</si>
  <si>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</si>
  <si>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</si>
  <si>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</si>
  <si>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</si>
  <si>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</si>
  <si>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</si>
  <si>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</si>
  <si>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</si>
  <si>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</si>
  <si>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</si>
  <si>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</si>
  <si>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</si>
  <si>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</si>
  <si>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</si>
  <si>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</si>
  <si>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</si>
  <si>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</si>
  <si>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</si>
  <si>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</si>
  <si>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</si>
  <si>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</si>
  <si>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</si>
  <si>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</si>
  <si>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</si>
  <si>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</si>
  <si>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</si>
  <si>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</si>
  <si>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</si>
  <si>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</si>
  <si>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</si>
  <si>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</si>
  <si>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</si>
  <si>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</si>
  <si>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</si>
  <si>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</si>
  <si>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</si>
  <si>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</si>
  <si>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</si>
  <si>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</si>
  <si>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</si>
  <si>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</si>
  <si>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</si>
  <si>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</si>
  <si>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</si>
  <si>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</si>
  <si>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</si>
  <si>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</si>
  <si>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</si>
  <si>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</si>
  <si>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</si>
  <si>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</si>
  <si>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</si>
  <si>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</si>
  <si>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</si>
  <si>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</si>
  <si>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</si>
  <si>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</si>
  <si>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</si>
  <si>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</si>
  <si>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</si>
  <si>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</si>
  <si>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</si>
  <si>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</si>
  <si>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</si>
  <si>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</si>
  <si>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</si>
  <si>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</si>
  <si>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</si>
  <si>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</si>
  <si>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</si>
  <si>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</si>
  <si>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</si>
  <si>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</si>
  <si>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</si>
  <si>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</si>
  <si>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</si>
  <si>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</si>
  <si>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</si>
  <si>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</si>
  <si>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</si>
  <si>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</si>
  <si>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</si>
  <si>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</si>
  <si>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</si>
  <si>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</si>
  <si>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</si>
  <si>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</si>
  <si>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</si>
  <si>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</si>
  <si>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</si>
  <si>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</si>
  <si>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</si>
  <si>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</si>
  <si>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</si>
  <si>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</si>
  <si>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</si>
  <si>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</si>
  <si>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</si>
  <si>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</si>
  <si>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</si>
  <si>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</si>
  <si>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</si>
  <si>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</si>
  <si>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</si>
  <si>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</si>
  <si>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</si>
  <si>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</si>
  <si>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</si>
  <si>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</si>
  <si>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</si>
  <si>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</si>
  <si>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</si>
  <si>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</si>
  <si>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</si>
  <si>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</si>
  <si>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</si>
  <si>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</si>
  <si>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</si>
  <si>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</si>
  <si>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</si>
  <si>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</si>
  <si>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</si>
  <si>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</si>
  <si>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</si>
  <si>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</si>
  <si>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</si>
  <si>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</si>
  <si>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</si>
  <si>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</si>
  <si>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</si>
  <si>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</si>
  <si>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</si>
  <si>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</si>
  <si>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</si>
  <si>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</si>
  <si>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</si>
  <si>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</si>
  <si>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</si>
  <si>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</si>
  <si>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</si>
  <si>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</si>
  <si>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</si>
  <si>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</si>
  <si>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</si>
  <si>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</si>
  <si>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</si>
  <si>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</si>
  <si>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</si>
  <si>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</si>
  <si>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</si>
  <si>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</si>
  <si>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</si>
  <si>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</si>
  <si>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</si>
  <si>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</si>
  <si>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</si>
  <si>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</si>
  <si>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</si>
  <si>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</si>
  <si>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</si>
  <si>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</si>
  <si>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</si>
  <si>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</si>
  <si>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</si>
  <si>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</si>
  <si>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</si>
  <si>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</si>
  <si>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</si>
  <si>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</si>
  <si>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</si>
  <si>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</si>
  <si>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</si>
  <si>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</si>
  <si>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</si>
  <si>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</si>
  <si>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</si>
  <si>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</si>
  <si>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</si>
  <si>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</si>
  <si>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</si>
  <si>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</si>
  <si>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</si>
  <si>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</si>
  <si>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</si>
  <si>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</si>
  <si>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</si>
  <si>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</si>
  <si>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</si>
  <si>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</si>
  <si>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</si>
  <si>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</si>
  <si>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</si>
  <si>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</si>
  <si>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</si>
  <si>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</si>
  <si>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</si>
  <si>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</si>
  <si>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</si>
  <si>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</si>
  <si>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</si>
  <si>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</si>
  <si>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</si>
  <si>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</si>
  <si>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</si>
  <si>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</si>
  <si>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</si>
  <si>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</si>
  <si>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</si>
  <si>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</si>
  <si>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</si>
  <si>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</si>
  <si>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</si>
  <si>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</si>
  <si>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</si>
  <si>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</si>
  <si>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</si>
  <si>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</si>
  <si>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</si>
  <si>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</si>
  <si>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</si>
  <si>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</si>
  <si>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</si>
  <si>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</si>
  <si>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</si>
  <si>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</si>
  <si>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</si>
  <si>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</si>
  <si>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</si>
  <si>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</si>
  <si>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</si>
  <si>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</si>
  <si>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</si>
  <si>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</si>
  <si>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</si>
  <si>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</si>
  <si>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</si>
  <si>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</si>
  <si>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</si>
  <si>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</si>
  <si>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</si>
  <si>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</si>
  <si>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</si>
  <si>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</si>
  <si>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</si>
  <si>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</si>
  <si>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</si>
  <si>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</si>
  <si>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</si>
  <si>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</si>
  <si>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</si>
  <si>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</si>
  <si>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</si>
  <si>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</si>
  <si>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</si>
  <si>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</si>
  <si>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</si>
  <si>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</si>
  <si>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</si>
  <si>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</si>
  <si>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</si>
  <si>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</si>
  <si>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</si>
  <si>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</si>
  <si>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</si>
  <si>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</si>
  <si>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</si>
  <si>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</si>
  <si>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</si>
  <si>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</si>
  <si>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</si>
  <si>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</si>
  <si>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</si>
  <si>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</si>
  <si>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</si>
  <si>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</si>
  <si>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</si>
  <si>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</si>
  <si>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</si>
  <si>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</si>
  <si>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</si>
  <si>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</si>
  <si>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</si>
  <si>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</si>
  <si>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</si>
  <si>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</si>
  <si>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</si>
  <si>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</si>
  <si>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</si>
  <si>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</si>
  <si>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</si>
  <si>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</si>
  <si>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</si>
  <si>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</si>
  <si>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</si>
  <si>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</si>
  <si>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</si>
  <si>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</si>
  <si>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</si>
  <si>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</si>
  <si>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</si>
  <si>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</si>
  <si>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</si>
  <si>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</si>
  <si>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</si>
  <si>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</si>
  <si>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</si>
  <si>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</si>
  <si>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</si>
  <si>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</si>
  <si>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</si>
  <si>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</si>
  <si>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</si>
  <si>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</si>
  <si>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</si>
  <si>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</si>
  <si>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</si>
  <si>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</si>
  <si>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</si>
  <si>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</si>
  <si>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</si>
  <si>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</si>
  <si>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</si>
  <si>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</si>
  <si>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</si>
  <si>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</si>
  <si>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</si>
  <si>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</si>
  <si>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</si>
  <si>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</si>
  <si>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</si>
  <si>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</si>
  <si>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</si>
  <si>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</si>
  <si>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</si>
  <si>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</si>
  <si>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</si>
  <si>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</si>
  <si>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</si>
  <si>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</si>
  <si>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</si>
  <si>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</si>
  <si>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</si>
  <si>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</si>
  <si>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</si>
  <si>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</si>
  <si>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</si>
  <si>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</si>
  <si>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</si>
  <si>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</si>
  <si>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</si>
  <si>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</si>
  <si>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</si>
  <si>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</si>
  <si>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</si>
  <si>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</si>
  <si>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</si>
  <si>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</si>
  <si>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</si>
  <si>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</si>
  <si>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</si>
  <si>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</si>
  <si>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</si>
  <si>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</si>
  <si>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</si>
  <si>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</si>
  <si>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</si>
  <si>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</si>
  <si>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</si>
  <si>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</si>
  <si>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</si>
  <si>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</si>
  <si>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</si>
  <si>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</si>
  <si>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</si>
  <si>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</si>
  <si>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</si>
  <si>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</si>
  <si>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</si>
  <si>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</si>
  <si>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</si>
  <si>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</si>
  <si>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</si>
  <si>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</si>
  <si>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</si>
  <si>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</si>
  <si>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</si>
  <si>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</si>
  <si>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</si>
  <si>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</si>
  <si>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</si>
  <si>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</si>
  <si>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</si>
  <si>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</si>
  <si>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</si>
  <si>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</si>
  <si>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</si>
  <si>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</si>
  <si>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</si>
  <si>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</si>
  <si>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</si>
  <si>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</si>
  <si>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</si>
  <si>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</si>
  <si>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</si>
  <si>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</si>
  <si>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</si>
  <si>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</si>
  <si>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</si>
  <si>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</si>
  <si>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</si>
  <si>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</si>
  <si>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</si>
  <si>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</si>
  <si>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</si>
  <si>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</si>
  <si>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</si>
  <si>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</si>
  <si>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</si>
  <si>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</si>
  <si>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</si>
  <si>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</si>
  <si>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</si>
  <si>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</si>
  <si>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</si>
  <si>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</si>
  <si>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</si>
  <si>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</si>
  <si>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</si>
  <si>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</si>
  <si>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</si>
  <si>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</si>
  <si>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</si>
  <si>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</si>
  <si>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</si>
  <si>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</si>
  <si>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</si>
  <si>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</si>
  <si>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</si>
  <si>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</si>
  <si>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</si>
  <si>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</si>
  <si>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</si>
  <si>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</si>
  <si>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</si>
  <si>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</si>
  <si>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</si>
  <si>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</si>
  <si>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</si>
  <si>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</si>
  <si>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</si>
  <si>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</si>
  <si>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</si>
  <si>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</si>
  <si>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</si>
  <si>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</si>
  <si>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</si>
  <si>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</si>
  <si>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</si>
  <si>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</si>
  <si>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</si>
  <si>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</si>
  <si>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</si>
  <si>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</si>
  <si>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</si>
  <si>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</si>
  <si>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</si>
  <si>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</si>
  <si>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</si>
  <si>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</si>
  <si>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</si>
  <si>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</si>
  <si>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</si>
  <si>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</si>
  <si>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</si>
  <si>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</si>
  <si>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</si>
  <si>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</si>
  <si>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</si>
  <si>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</si>
  <si>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</si>
  <si>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</si>
  <si>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</si>
  <si>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</si>
  <si>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</si>
  <si>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</si>
  <si>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</si>
  <si>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</si>
  <si>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</si>
  <si>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</si>
  <si>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</si>
  <si>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</si>
  <si>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</si>
  <si>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</si>
  <si>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</si>
  <si>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</si>
  <si>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</si>
  <si>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</si>
  <si>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</si>
  <si>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</si>
  <si>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</si>
  <si>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</si>
  <si>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</si>
  <si>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</si>
  <si>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</si>
  <si>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</si>
  <si>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</si>
  <si>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</si>
  <si>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</si>
  <si>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</si>
  <si>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</si>
  <si>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</si>
  <si>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</si>
  <si>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</si>
  <si>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</si>
  <si>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</si>
  <si>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</si>
  <si>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</si>
  <si>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</si>
  <si>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</si>
  <si>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</si>
  <si>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</si>
  <si>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</si>
  <si>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</si>
  <si>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</si>
  <si>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</si>
  <si>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</si>
  <si>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</si>
  <si>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</si>
  <si>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</si>
  <si>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</si>
  <si>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</si>
  <si>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</si>
  <si>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</si>
  <si>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</si>
  <si>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</si>
  <si>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</si>
  <si>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</si>
  <si>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</si>
  <si>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</si>
  <si>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</si>
  <si>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</si>
  <si>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</si>
  <si>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</si>
  <si>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</si>
  <si>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</si>
  <si>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</si>
  <si>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</si>
  <si>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</si>
  <si>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</si>
  <si>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</si>
  <si>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</si>
  <si>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</si>
  <si>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</si>
  <si>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</si>
  <si>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</si>
  <si>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</si>
  <si>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</si>
  <si>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</si>
  <si>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</si>
  <si>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</si>
  <si>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</si>
  <si>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</si>
  <si>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</si>
  <si>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</si>
  <si>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</si>
  <si>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</si>
  <si>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</si>
  <si>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</si>
  <si>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</si>
  <si>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</si>
  <si>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</si>
  <si>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</si>
  <si>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</si>
  <si>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</si>
  <si>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</si>
  <si>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</si>
  <si>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</si>
  <si>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</si>
  <si>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</si>
  <si>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</si>
  <si>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</si>
  <si>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</si>
  <si>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</si>
  <si>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</si>
  <si>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</si>
  <si>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</si>
  <si>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</si>
  <si>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</si>
  <si>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</si>
  <si>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</si>
  <si>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</si>
  <si>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</si>
  <si>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</si>
  <si>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</si>
  <si>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</si>
  <si>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</si>
  <si>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</si>
  <si>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</si>
  <si>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</si>
  <si>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</si>
  <si>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</si>
  <si>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</si>
  <si>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</si>
  <si>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</si>
  <si>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</si>
  <si>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</si>
  <si>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</si>
  <si>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</si>
  <si>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</si>
  <si>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</si>
  <si>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</si>
  <si>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</si>
  <si>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</si>
  <si>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</si>
  <si>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</si>
  <si>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</si>
  <si>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</si>
  <si>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</si>
  <si>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</si>
  <si>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</si>
  <si>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</si>
  <si>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</si>
  <si>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</si>
  <si>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</si>
  <si>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</si>
  <si>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</si>
  <si>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</si>
  <si>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</si>
  <si>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</si>
  <si>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</si>
  <si>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</si>
  <si>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</si>
  <si>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</si>
  <si>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</si>
  <si>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</si>
  <si>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</si>
  <si>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</si>
  <si>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</si>
  <si>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</si>
  <si>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</si>
  <si>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</si>
  <si>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</si>
  <si>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</si>
  <si>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</si>
  <si>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</si>
  <si>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</si>
  <si>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</si>
  <si>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</si>
  <si>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</si>
  <si>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</si>
  <si>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</si>
  <si>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</si>
  <si>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</si>
  <si>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</si>
  <si>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</si>
  <si>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</si>
  <si>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</si>
  <si>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</si>
  <si>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</si>
  <si>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</si>
  <si>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</si>
  <si>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</si>
  <si>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</si>
  <si>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</si>
  <si>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</si>
  <si>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</si>
  <si>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</si>
  <si>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</si>
  <si>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</si>
  <si>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</si>
  <si>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</si>
  <si>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</si>
  <si>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</si>
  <si>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</si>
  <si>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</si>
  <si>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</si>
  <si>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</si>
  <si>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</si>
  <si>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</si>
  <si>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</si>
  <si>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</si>
  <si>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</si>
  <si>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</si>
  <si>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</si>
  <si>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</si>
  <si>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</si>
  <si>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</si>
  <si>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</si>
  <si>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</si>
  <si>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</si>
  <si>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</si>
  <si>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</si>
  <si>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</si>
  <si>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</si>
  <si>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</si>
  <si>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</si>
  <si>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</si>
  <si>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</si>
  <si>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</si>
  <si>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</si>
  <si>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</si>
  <si>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</si>
  <si>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</si>
  <si>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</si>
  <si>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</si>
  <si>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</si>
  <si>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</si>
  <si>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</si>
  <si>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</si>
  <si>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</si>
  <si>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</si>
  <si>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</si>
  <si>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</si>
  <si>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</si>
  <si>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</si>
  <si>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</si>
  <si>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</si>
  <si>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</si>
  <si>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</si>
  <si>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</si>
  <si>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</si>
  <si>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</si>
  <si>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</si>
  <si>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</si>
  <si>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</si>
  <si>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</si>
  <si>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</si>
  <si>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</si>
  <si>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</si>
  <si>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</si>
  <si>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</si>
  <si>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</si>
  <si>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</si>
  <si>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</si>
  <si>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</si>
  <si>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</si>
  <si>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</si>
  <si>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</si>
  <si>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</si>
  <si>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</si>
  <si>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</si>
  <si>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</si>
  <si>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</si>
  <si>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</si>
  <si>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</si>
  <si>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</si>
  <si>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</si>
  <si>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</si>
  <si>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</si>
  <si>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</si>
  <si>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</si>
  <si>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</si>
  <si>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</si>
  <si>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</si>
  <si>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</si>
  <si>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</si>
  <si>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</si>
  <si>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</si>
  <si>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</si>
  <si>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</si>
  <si>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</si>
  <si>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</si>
  <si>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</si>
  <si>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</si>
  <si>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</si>
  <si>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</si>
  <si>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</si>
  <si>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</si>
  <si>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</si>
  <si>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</si>
  <si>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</si>
  <si>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</si>
  <si>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</si>
  <si>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</si>
  <si>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</si>
  <si>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</si>
  <si>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</si>
  <si>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</si>
  <si>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</si>
  <si>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</si>
  <si>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</si>
  <si>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</si>
  <si>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</si>
  <si>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</si>
  <si>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</si>
  <si>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</si>
  <si>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</si>
  <si>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</si>
  <si>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</si>
  <si>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</si>
  <si>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</si>
  <si>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</si>
  <si>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</si>
  <si>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</si>
  <si>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</si>
  <si>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</si>
  <si>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</si>
  <si>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</si>
  <si>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</si>
  <si>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</si>
  <si>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</si>
  <si>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</si>
  <si>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</si>
  <si>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</si>
  <si>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</si>
  <si>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</si>
  <si>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</si>
  <si>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</si>
  <si>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</si>
  <si>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</si>
  <si>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</si>
  <si>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</si>
  <si>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</si>
  <si>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</si>
  <si>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</si>
  <si>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</si>
  <si>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</si>
  <si>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</si>
  <si>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</si>
  <si>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</si>
  <si>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</si>
  <si>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</si>
  <si>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</si>
  <si>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</si>
  <si>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</si>
  <si>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</si>
  <si>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</si>
  <si>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</si>
  <si>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</si>
  <si>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</si>
  <si>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</si>
  <si>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</si>
  <si>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</si>
  <si>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</si>
  <si>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</si>
  <si>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</si>
  <si>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</si>
  <si>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</si>
  <si>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</si>
  <si>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</si>
  <si>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</si>
  <si>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</si>
  <si>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</si>
  <si>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</si>
  <si>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</si>
  <si>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</si>
  <si>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</si>
  <si>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</si>
  <si>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</si>
  <si>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</si>
  <si>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</si>
  <si>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</si>
  <si>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</si>
  <si>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</si>
  <si>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</si>
  <si>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</si>
  <si>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</si>
  <si>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</si>
  <si>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</si>
  <si>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</si>
  <si>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</si>
  <si>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</si>
  <si>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</si>
  <si>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</si>
  <si>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</si>
  <si>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</si>
  <si>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</si>
  <si>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</si>
  <si>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</si>
  <si>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</si>
  <si>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</si>
  <si>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</si>
  <si>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</si>
  <si>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</si>
  <si>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</si>
  <si>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</si>
  <si>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</si>
  <si>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</si>
  <si>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</si>
  <si>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</si>
  <si>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</si>
  <si>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</si>
  <si>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</si>
  <si>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</si>
  <si>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</si>
  <si>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</si>
  <si>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</si>
  <si>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</si>
  <si>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</si>
  <si>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</si>
  <si>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</si>
  <si>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</si>
  <si>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</si>
  <si>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</si>
  <si>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</si>
  <si>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</si>
  <si>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</si>
  <si>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</si>
  <si>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</si>
  <si>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</si>
  <si>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</si>
  <si>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</si>
  <si>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</si>
  <si>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</si>
  <si>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</si>
  <si>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</si>
  <si>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</si>
  <si>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</si>
  <si>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</si>
  <si>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</si>
  <si>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</si>
  <si>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</si>
  <si>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</si>
  <si>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</si>
  <si>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</si>
  <si>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</si>
  <si>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</si>
  <si>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</si>
  <si>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</si>
  <si>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</si>
  <si>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</si>
  <si>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</si>
  <si>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</si>
  <si>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</si>
  <si>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</si>
  <si>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</si>
  <si>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</si>
  <si>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</si>
  <si>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</si>
  <si>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</si>
  <si>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</si>
  <si>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</si>
  <si>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</si>
  <si>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</si>
  <si>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</si>
  <si>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</si>
  <si>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</si>
  <si>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</si>
  <si>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</si>
  <si>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</si>
  <si>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</si>
  <si>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</si>
  <si>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</si>
  <si>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</si>
  <si>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</si>
  <si>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</si>
  <si>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</si>
  <si>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</si>
  <si>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</si>
  <si>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</si>
  <si>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</si>
  <si>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</si>
  <si>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</si>
  <si>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</si>
  <si>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</si>
  <si>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</si>
  <si>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</si>
  <si>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</si>
  <si>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</si>
  <si>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</si>
  <si>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</si>
  <si>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</si>
  <si>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</si>
  <si>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</si>
  <si>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</si>
  <si>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</si>
  <si>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</si>
  <si>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</si>
  <si>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</si>
  <si>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</si>
  <si>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</si>
  <si>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</si>
  <si>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</si>
  <si>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</si>
  <si>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</si>
  <si>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</si>
  <si>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</si>
  <si>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</si>
  <si>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</si>
  <si>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</si>
  <si>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</si>
  <si>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</si>
  <si>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</si>
  <si>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</si>
  <si>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</si>
  <si>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</si>
  <si>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</si>
  <si>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</si>
  <si>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</si>
  <si>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</si>
  <si>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</si>
  <si>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</si>
  <si>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</si>
  <si>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</si>
  <si>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</si>
  <si>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</si>
  <si>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</si>
  <si>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</si>
  <si>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</si>
  <si>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</si>
  <si>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</si>
  <si>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</si>
  <si>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</si>
  <si>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</si>
  <si>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</si>
  <si>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</si>
  <si>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</si>
  <si>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</si>
  <si>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</si>
  <si>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</si>
  <si>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</si>
  <si>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</si>
  <si>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</si>
  <si>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</si>
  <si>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</si>
  <si>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</si>
  <si>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</si>
  <si>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</si>
  <si>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</si>
  <si>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</si>
  <si>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</si>
  <si>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</si>
  <si>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</si>
  <si>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</si>
  <si>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</si>
  <si>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</si>
  <si>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</si>
  <si>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</si>
  <si>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</si>
  <si>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</si>
  <si>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</si>
  <si>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</si>
  <si>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</si>
  <si>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</si>
  <si>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</si>
  <si>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</si>
  <si>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</si>
  <si>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</si>
  <si>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</si>
  <si>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</si>
  <si>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</si>
  <si>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</si>
  <si>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</si>
  <si>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</si>
  <si>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</si>
  <si>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</si>
  <si>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</si>
  <si>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</si>
  <si>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</si>
  <si>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</si>
  <si>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</si>
  <si>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</si>
  <si>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</si>
  <si>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</si>
  <si>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</si>
  <si>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</si>
  <si>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</si>
  <si>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</si>
  <si>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</si>
  <si>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</si>
  <si>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</si>
  <si>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</si>
  <si>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</si>
  <si>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</si>
  <si>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</si>
  <si>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</si>
  <si>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</si>
  <si>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</si>
  <si>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</si>
  <si>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</si>
  <si>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</si>
  <si>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</si>
  <si>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</si>
  <si>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</si>
  <si>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</si>
  <si>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</si>
  <si>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</si>
  <si>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</si>
  <si>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</si>
  <si>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</si>
  <si>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</si>
  <si>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</si>
  <si>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</si>
  <si>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</si>
  <si>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</si>
  <si>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</si>
  <si>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</si>
  <si>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</si>
  <si>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</si>
  <si>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</si>
  <si>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</si>
  <si>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</si>
  <si>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</si>
  <si>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</si>
  <si>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</si>
  <si>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</si>
  <si>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</si>
  <si>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</si>
  <si>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</si>
  <si>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</si>
  <si>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</si>
  <si>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</si>
  <si>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</si>
  <si>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</si>
  <si>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</si>
  <si>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</si>
  <si>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</si>
  <si>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</si>
  <si>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</si>
  <si>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</si>
  <si>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</si>
  <si>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</si>
  <si>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</si>
  <si>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</si>
  <si>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</si>
  <si>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</si>
  <si>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</si>
  <si>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</si>
  <si>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</si>
  <si>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</si>
  <si>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</si>
  <si>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</si>
  <si>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</si>
  <si>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</si>
  <si>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</si>
  <si>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</si>
  <si>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</si>
  <si>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</si>
  <si>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</si>
  <si>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</si>
  <si>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</si>
  <si>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</si>
  <si>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</si>
  <si>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</si>
  <si>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</si>
  <si>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</si>
  <si>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</si>
  <si>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</si>
  <si>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</si>
  <si>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</si>
  <si>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</si>
  <si>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</si>
  <si>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</si>
  <si>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</si>
  <si>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</si>
  <si>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</si>
  <si>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</si>
  <si>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</si>
  <si>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</si>
  <si>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</si>
  <si>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</si>
  <si>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</si>
  <si>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</si>
  <si>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</si>
  <si>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</si>
  <si>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</si>
  <si>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</si>
  <si>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</si>
  <si>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</si>
  <si>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</si>
  <si>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</si>
  <si>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</si>
  <si>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</si>
  <si>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</si>
  <si>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</si>
  <si>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</si>
  <si>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</si>
  <si>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</si>
  <si>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</si>
  <si>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</si>
  <si>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</si>
  <si>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</si>
  <si>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</si>
  <si>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</si>
  <si>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</si>
  <si>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</si>
  <si>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</si>
  <si>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</si>
  <si>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</si>
  <si>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</si>
  <si>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</si>
  <si>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</si>
  <si>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</si>
  <si>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</si>
  <si>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</si>
  <si>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</si>
  <si>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</si>
  <si>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</si>
  <si>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</si>
  <si>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</si>
  <si>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</si>
  <si>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</si>
  <si>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</si>
  <si>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</si>
  <si>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</si>
  <si>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</si>
  <si>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</si>
  <si>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</si>
  <si>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</si>
  <si>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</si>
  <si>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</si>
  <si>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</si>
  <si>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</si>
  <si>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</si>
  <si>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</si>
  <si>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</si>
  <si>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</si>
  <si>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</si>
  <si>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</si>
  <si>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</si>
  <si>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</si>
  <si>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</si>
  <si>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</si>
  <si>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</si>
  <si>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</si>
  <si>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</si>
  <si>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</si>
  <si>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</si>
  <si>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</si>
  <si>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</si>
  <si>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</si>
  <si>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</si>
  <si>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</si>
  <si>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</si>
  <si>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</si>
  <si>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</si>
  <si>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</si>
  <si>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</si>
  <si>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</si>
  <si>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</si>
  <si>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</si>
  <si>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</si>
  <si>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</si>
  <si>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</si>
  <si>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</si>
  <si>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</si>
  <si>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</si>
  <si>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</si>
  <si>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</si>
  <si>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</si>
  <si>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</si>
  <si>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</si>
  <si>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</si>
  <si>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</si>
  <si>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</si>
  <si>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</si>
  <si>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</si>
  <si>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</si>
  <si>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</si>
  <si>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</si>
  <si>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</si>
  <si>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</si>
  <si>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</si>
  <si>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</si>
  <si>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</si>
  <si>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</si>
  <si>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</si>
  <si>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</si>
  <si>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</si>
  <si>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</si>
  <si>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</si>
  <si>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</si>
  <si>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</si>
  <si>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</si>
  <si>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</si>
  <si>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</si>
  <si>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</si>
  <si>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</si>
  <si>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</si>
  <si>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</si>
  <si>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</si>
  <si>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</si>
  <si>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</si>
  <si>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</si>
  <si>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</si>
  <si>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</si>
  <si>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</si>
  <si>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</si>
  <si>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</si>
  <si>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</si>
  <si>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</si>
  <si>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</si>
  <si>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</si>
  <si>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</si>
  <si>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</si>
  <si>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</si>
  <si>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</si>
  <si>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</si>
  <si>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</si>
  <si>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</si>
  <si>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</si>
  <si>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</si>
  <si>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</si>
  <si>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</si>
  <si>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</si>
  <si>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</si>
  <si>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</si>
  <si>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</si>
  <si>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</si>
  <si>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</si>
  <si>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</si>
  <si>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</si>
  <si>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</si>
  <si>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</si>
  <si>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</si>
  <si>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</si>
  <si>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</si>
  <si>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</si>
  <si>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</si>
  <si>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</si>
  <si>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</si>
  <si>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</si>
  <si>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</si>
  <si>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</si>
  <si>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</si>
  <si>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</si>
  <si>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</si>
  <si>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</si>
  <si>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</si>
  <si>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</si>
  <si>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</si>
  <si>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</si>
  <si>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</si>
  <si>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</si>
  <si>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</si>
  <si>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</si>
  <si>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</si>
  <si>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</si>
  <si>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</si>
  <si>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</si>
  <si>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</si>
  <si>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</si>
  <si>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</si>
  <si>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</si>
  <si>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</si>
  <si>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</si>
  <si>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</si>
  <si>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</si>
  <si>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</si>
  <si>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</si>
  <si>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</si>
  <si>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</si>
  <si>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</si>
  <si>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</si>
  <si>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</si>
  <si>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</si>
  <si>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</si>
  <si>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</si>
  <si>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</si>
  <si>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</si>
  <si>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</si>
  <si>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</si>
  <si>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</si>
  <si>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</si>
  <si>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</si>
  <si>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</si>
  <si>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</si>
  <si>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</si>
  <si>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</si>
  <si>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</si>
  <si>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</si>
  <si>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</si>
  <si>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</si>
  <si>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</si>
  <si>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</si>
  <si>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</si>
  <si>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</si>
  <si>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</si>
  <si>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</si>
  <si>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</si>
  <si>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</si>
  <si>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</si>
  <si>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</si>
  <si>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</si>
  <si>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</si>
  <si>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</si>
  <si>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</si>
  <si>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</si>
  <si>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</si>
  <si>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</si>
  <si>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</si>
  <si>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</si>
  <si>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</si>
  <si>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</si>
  <si>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</si>
  <si>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</si>
  <si>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</si>
  <si>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</si>
  <si>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</si>
  <si>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</si>
  <si>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</si>
  <si>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</si>
  <si>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</si>
  <si>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</si>
  <si>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</si>
  <si>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</si>
  <si>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</si>
  <si>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</si>
  <si>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</si>
  <si>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</si>
  <si>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</si>
  <si>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</si>
  <si>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</si>
  <si>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</si>
  <si>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</si>
  <si>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</si>
  <si>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</si>
  <si>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</si>
  <si>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</si>
  <si>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</si>
  <si>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</si>
  <si>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</si>
  <si>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</si>
  <si>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</si>
  <si>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</si>
  <si>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</si>
  <si>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</si>
  <si>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</si>
  <si>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</si>
  <si>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</si>
  <si>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</si>
  <si>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</si>
  <si>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</si>
  <si>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</si>
  <si>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</si>
  <si>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</si>
  <si>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</si>
  <si>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</si>
  <si>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</si>
  <si>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</si>
  <si>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</si>
  <si>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</si>
  <si>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</si>
  <si>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</si>
  <si>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</si>
  <si>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</si>
  <si>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</si>
  <si>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</si>
  <si>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</si>
  <si>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</si>
  <si>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</si>
  <si>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</si>
  <si>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</si>
  <si>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</si>
  <si>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</si>
  <si>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</si>
  <si>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</si>
  <si>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</si>
  <si>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</si>
  <si>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</si>
  <si>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</si>
  <si>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</si>
  <si>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</si>
  <si>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</si>
  <si>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</si>
  <si>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</si>
  <si>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</si>
  <si>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</si>
  <si>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</si>
  <si>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</si>
  <si>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</si>
  <si>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</si>
  <si>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</si>
  <si>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</si>
  <si>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</si>
  <si>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</si>
  <si>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</si>
  <si>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</si>
  <si>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</si>
  <si>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</si>
  <si>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</si>
  <si>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</si>
  <si>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</si>
  <si>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</si>
  <si>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</si>
  <si>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</si>
  <si>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</si>
  <si>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</si>
  <si>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</si>
  <si>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</si>
  <si>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</si>
  <si>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</si>
  <si>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</si>
  <si>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</si>
  <si>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</si>
  <si>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</si>
  <si>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</si>
  <si>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</si>
  <si>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</si>
  <si>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</si>
  <si>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</si>
  <si>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</si>
  <si>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</si>
  <si>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</si>
  <si>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</si>
  <si>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</si>
  <si>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</si>
  <si>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</si>
  <si>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</si>
  <si>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</si>
  <si>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</si>
  <si>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</si>
  <si>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</si>
  <si>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</si>
  <si>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</si>
  <si>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</si>
  <si>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</si>
  <si>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</si>
  <si>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</si>
  <si>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</si>
  <si>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</si>
  <si>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</si>
  <si>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</si>
  <si>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</si>
  <si>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</si>
  <si>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</si>
  <si>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</si>
  <si>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</si>
  <si>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</si>
  <si>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</si>
  <si>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</si>
  <si>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</si>
  <si>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</si>
  <si>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</si>
  <si>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</si>
  <si>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</si>
  <si>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</si>
  <si>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</si>
  <si>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</si>
  <si>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</si>
  <si>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</si>
  <si>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</si>
  <si>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</si>
  <si>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</si>
  <si>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</si>
  <si>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</si>
  <si>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</si>
  <si>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</si>
  <si>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</si>
  <si>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</si>
  <si>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</si>
  <si>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</si>
  <si>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</si>
  <si>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</si>
  <si>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</si>
  <si>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</si>
  <si>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</si>
  <si>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</si>
  <si>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</si>
  <si>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</si>
  <si>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</si>
  <si>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</si>
  <si>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</si>
  <si>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</si>
  <si>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</si>
  <si>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</si>
  <si>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</si>
  <si>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</si>
  <si>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</si>
  <si>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</si>
  <si>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</si>
  <si>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</si>
  <si>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</si>
  <si>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</si>
  <si>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</si>
  <si>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</si>
  <si>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</si>
  <si>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</si>
  <si>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</si>
  <si>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</si>
  <si>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</si>
  <si>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</si>
  <si>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</si>
  <si>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</si>
  <si>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</si>
  <si>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</si>
  <si>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</si>
  <si>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</si>
  <si>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</si>
  <si>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</si>
  <si>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</si>
  <si>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</si>
  <si>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</si>
  <si>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</si>
  <si>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</si>
  <si>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</si>
  <si>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</si>
  <si>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</si>
  <si>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</si>
  <si>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</si>
  <si>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</si>
  <si>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</si>
  <si>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</si>
  <si>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</si>
  <si>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</si>
  <si>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</si>
  <si>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</si>
  <si>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</si>
  <si>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</si>
  <si>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</si>
  <si>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</si>
  <si>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</si>
  <si>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</si>
  <si>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</si>
  <si>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</si>
  <si>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</si>
  <si>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</si>
  <si>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</si>
  <si>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</si>
  <si>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</si>
  <si>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</si>
  <si>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</si>
  <si>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</si>
  <si>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</si>
  <si>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</si>
  <si>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</si>
  <si>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</si>
  <si>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</si>
  <si>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</si>
  <si>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</si>
  <si>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</si>
  <si>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</si>
  <si>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</si>
  <si>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</si>
  <si>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</si>
  <si>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</si>
  <si>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</si>
  <si>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</si>
  <si>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</si>
  <si>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</si>
  <si>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</si>
  <si>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</si>
  <si>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</si>
  <si>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</si>
  <si>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</si>
  <si>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</si>
  <si>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</si>
  <si>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</si>
  <si>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</si>
  <si>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</si>
  <si>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</si>
  <si>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</si>
  <si>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</si>
  <si>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</si>
  <si>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</si>
  <si>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</si>
  <si>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</si>
  <si>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</si>
  <si>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</si>
  <si>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</si>
  <si>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</si>
  <si>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</si>
  <si>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</si>
  <si>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</si>
  <si>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</si>
  <si>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</si>
  <si>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</si>
  <si>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</si>
  <si>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</si>
  <si>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</si>
  <si>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</si>
  <si>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</si>
  <si>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</si>
  <si>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</si>
  <si>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</si>
  <si>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</si>
  <si>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</si>
  <si>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</si>
  <si>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</si>
  <si>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</si>
  <si>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</si>
  <si>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</si>
  <si>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</si>
  <si>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</si>
  <si>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</si>
  <si>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</si>
  <si>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</si>
  <si>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</si>
  <si>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</si>
  <si>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</si>
  <si>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</si>
  <si>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</si>
  <si>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</si>
  <si>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</si>
  <si>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</si>
  <si>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</si>
  <si>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</si>
  <si>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</si>
  <si>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</si>
  <si>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</si>
  <si>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</si>
  <si>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</si>
  <si>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</si>
  <si>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</si>
  <si>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</si>
  <si>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</si>
  <si>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</si>
  <si>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</si>
  <si>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</si>
  <si>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</si>
  <si>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</si>
  <si>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</si>
  <si>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</si>
  <si>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</si>
  <si>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</si>
  <si>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</si>
  <si>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</si>
  <si>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</si>
  <si>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</si>
  <si>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</si>
  <si>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</si>
  <si>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</si>
  <si>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</si>
  <si>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</si>
  <si>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</si>
  <si>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</si>
  <si>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</si>
  <si>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</si>
  <si>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</si>
  <si>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</si>
  <si>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</si>
  <si>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</si>
  <si>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</si>
  <si>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</si>
  <si>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</si>
  <si>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</si>
  <si>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</si>
  <si>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</si>
  <si>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</si>
  <si>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</si>
  <si>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</si>
  <si>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</si>
  <si>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</si>
  <si>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</si>
  <si>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</si>
  <si>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</si>
  <si>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</si>
  <si>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</si>
  <si>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</si>
  <si>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</si>
  <si>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</si>
  <si>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</si>
  <si>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</si>
  <si>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</si>
  <si>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</si>
  <si>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</si>
  <si>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</si>
  <si>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</si>
  <si>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</si>
  <si>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</si>
  <si>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</si>
  <si>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</si>
  <si>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</si>
  <si>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</si>
  <si>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</si>
  <si>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</si>
  <si>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</si>
  <si>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</si>
  <si>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</si>
  <si>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</si>
  <si>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</si>
  <si>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</si>
  <si>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</si>
  <si>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</si>
  <si>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</si>
  <si>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</si>
  <si>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</si>
  <si>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</si>
  <si>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</si>
  <si>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</si>
  <si>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</si>
  <si>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</si>
  <si>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</si>
  <si>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</si>
  <si>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</si>
  <si>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</si>
  <si>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</si>
  <si>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</si>
  <si>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</si>
  <si>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</si>
  <si>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</si>
  <si>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</si>
  <si>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</si>
  <si>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</si>
  <si>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</si>
  <si>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</si>
  <si>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</si>
  <si>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</si>
  <si>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</si>
  <si>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</si>
  <si>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</si>
  <si>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</si>
  <si>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</si>
  <si>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</si>
  <si>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</si>
  <si>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</si>
  <si>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</si>
  <si>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</si>
  <si>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</si>
  <si>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</si>
  <si>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</si>
  <si>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</si>
  <si>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</si>
  <si>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</si>
  <si>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</si>
  <si>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</si>
  <si>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</si>
  <si>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</si>
  <si>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</si>
  <si>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</si>
  <si>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</si>
  <si>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</si>
  <si>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</si>
  <si>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</si>
  <si>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</si>
  <si>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</si>
  <si>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</si>
  <si>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</si>
  <si>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</si>
  <si>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</si>
  <si>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</si>
  <si>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</si>
  <si>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</si>
  <si>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</si>
  <si>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</si>
  <si>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</si>
  <si>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</si>
  <si>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</si>
  <si>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</si>
  <si>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</si>
  <si>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</si>
  <si>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</si>
  <si>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</si>
  <si>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</si>
  <si>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</si>
  <si>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</si>
  <si>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</si>
  <si>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</si>
  <si>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</si>
  <si>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</si>
  <si>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</si>
  <si>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</si>
  <si>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</si>
  <si>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</si>
  <si>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</si>
  <si>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</si>
  <si>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</si>
  <si>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</si>
  <si>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</si>
  <si>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</si>
  <si>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</si>
  <si>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</si>
  <si>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</si>
  <si>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</si>
  <si>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</si>
  <si>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</si>
  <si>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</si>
  <si>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</si>
  <si>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</si>
  <si>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</si>
  <si>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</si>
  <si>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</si>
  <si>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</si>
  <si>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</si>
  <si>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</si>
  <si>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</si>
  <si>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</si>
  <si>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</si>
  <si>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</si>
  <si>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</si>
  <si>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</si>
  <si>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</si>
  <si>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</si>
  <si>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</si>
  <si>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</si>
  <si>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</si>
  <si>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</si>
  <si>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</si>
  <si>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</si>
  <si>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</si>
  <si>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</si>
  <si>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</si>
  <si>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</si>
  <si>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</si>
  <si>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</si>
  <si>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</si>
  <si>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</si>
  <si>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</si>
  <si>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</si>
  <si>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</si>
  <si>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</si>
  <si>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</si>
  <si>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</si>
  <si>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</si>
  <si>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</si>
  <si>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</si>
  <si>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</si>
  <si>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</si>
  <si>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</si>
  <si>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</si>
  <si>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</si>
  <si>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</si>
  <si>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</si>
  <si>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</si>
  <si>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</si>
  <si>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</si>
  <si>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</si>
  <si>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</si>
  <si>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</si>
  <si>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</si>
  <si>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</si>
  <si>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</si>
  <si>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</si>
  <si>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</si>
  <si>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</si>
  <si>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</si>
  <si>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</si>
  <si>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</si>
  <si>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</si>
  <si>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</si>
  <si>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</si>
  <si>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</si>
  <si>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</si>
  <si>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</si>
  <si>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</si>
  <si>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</si>
  <si>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</si>
  <si>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</si>
  <si>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</si>
  <si>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</si>
  <si>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</si>
  <si>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</si>
  <si>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</si>
  <si>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</si>
  <si>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</si>
  <si>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</si>
  <si>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</si>
  <si>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</si>
  <si>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</si>
  <si>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</si>
  <si>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</si>
  <si>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</si>
  <si>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</si>
  <si>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</si>
  <si>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</si>
  <si>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</si>
  <si>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</si>
  <si>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</si>
  <si>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</si>
  <si>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</si>
  <si>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</si>
  <si>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</si>
  <si>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</si>
  <si>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</si>
  <si>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</si>
  <si>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</si>
  <si>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</si>
  <si>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</si>
  <si>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</si>
  <si>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</si>
  <si>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</si>
  <si>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</si>
  <si>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</si>
  <si>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</si>
  <si>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</si>
  <si>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</si>
  <si>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</si>
  <si>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</si>
  <si>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</si>
  <si>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</si>
  <si>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</si>
  <si>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</si>
  <si>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</si>
  <si>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</si>
  <si>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</si>
  <si>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</si>
  <si>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</si>
  <si>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</si>
  <si>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</si>
  <si>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</si>
  <si>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</si>
  <si>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</si>
  <si>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</si>
  <si>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</si>
  <si>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</si>
  <si>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</si>
  <si>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</si>
  <si>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</si>
  <si>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</si>
  <si>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</si>
  <si>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</si>
  <si>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</si>
  <si>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</si>
  <si>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</si>
  <si>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</si>
  <si>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</si>
  <si>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</si>
  <si>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</si>
  <si>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</si>
  <si>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</si>
  <si>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</si>
  <si>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</si>
  <si>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</si>
  <si>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</si>
  <si>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</si>
  <si>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</si>
  <si>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</si>
  <si>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</si>
  <si>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</si>
  <si>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</si>
  <si>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</si>
  <si>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</si>
  <si>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</si>
  <si>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</si>
  <si>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</si>
  <si>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</si>
  <si>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</si>
  <si>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</si>
  <si>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</si>
  <si>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</si>
  <si>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</si>
  <si>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</si>
  <si>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</si>
  <si>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</si>
  <si>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</si>
  <si>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</si>
  <si>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</si>
  <si>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</si>
  <si>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</si>
  <si>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</si>
  <si>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</si>
  <si>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</si>
  <si>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</si>
  <si>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</si>
  <si>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</si>
  <si>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</si>
  <si>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</si>
  <si>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</si>
  <si>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</si>
  <si>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</si>
  <si>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</si>
  <si>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</si>
  <si>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</si>
  <si>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</si>
  <si>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</si>
  <si>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</si>
  <si>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</si>
  <si>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</si>
  <si>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</si>
  <si>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</si>
  <si>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</si>
  <si>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</si>
  <si>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</si>
  <si>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</si>
  <si>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</si>
  <si>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</si>
  <si>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</si>
  <si>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</si>
  <si>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</si>
  <si>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</si>
  <si>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</si>
  <si>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</si>
  <si>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</si>
  <si>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</si>
  <si>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</si>
  <si>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</si>
  <si>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</si>
  <si>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</si>
  <si>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</si>
  <si>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</si>
  <si>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</si>
  <si>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</si>
  <si>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</si>
  <si>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</si>
  <si>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</si>
  <si>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</si>
  <si>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</si>
  <si>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</si>
  <si>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</si>
  <si>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</si>
  <si>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</si>
  <si>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</si>
  <si>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</si>
  <si>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</si>
  <si>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</si>
  <si>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</si>
  <si>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</si>
  <si>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</si>
  <si>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</si>
  <si>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</si>
  <si>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</si>
  <si>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</si>
  <si>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</si>
  <si>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</si>
  <si>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</si>
  <si>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</si>
  <si>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</si>
  <si>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</si>
  <si>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</si>
  <si>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</si>
  <si>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</si>
  <si>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</si>
  <si>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</si>
  <si>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</si>
  <si>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</si>
  <si>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</si>
  <si>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</si>
  <si>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</si>
  <si>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</si>
  <si>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</si>
  <si>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</si>
  <si>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</si>
  <si>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</si>
  <si>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</si>
  <si>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</si>
  <si>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</si>
  <si>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</si>
  <si>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</si>
  <si>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</si>
  <si>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</si>
  <si>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</si>
  <si>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</si>
  <si>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</si>
  <si>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</si>
  <si>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</si>
  <si>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</si>
  <si>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</si>
  <si>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</si>
  <si>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</si>
  <si>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</si>
  <si>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</si>
  <si>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</si>
  <si>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</si>
  <si>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</si>
  <si>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</si>
  <si>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</si>
  <si>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</si>
  <si>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</si>
  <si>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</si>
  <si>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</si>
  <si>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</si>
  <si>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</si>
  <si>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</si>
  <si>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</si>
  <si>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</si>
  <si>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</si>
  <si>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</si>
  <si>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</si>
  <si>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</si>
  <si>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</si>
  <si>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</si>
  <si>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</si>
  <si>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</si>
  <si>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</si>
  <si>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</si>
  <si>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</si>
  <si>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</si>
  <si>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</si>
  <si>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</si>
  <si>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</si>
  <si>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</si>
  <si>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</si>
  <si>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</si>
  <si>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</si>
  <si>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</si>
  <si>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</si>
  <si>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</si>
  <si>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</si>
  <si>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</si>
  <si>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</si>
  <si>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</si>
  <si>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</si>
  <si>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</si>
  <si>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</si>
  <si>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</si>
  <si>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</si>
  <si>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</si>
  <si>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</si>
  <si>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</si>
  <si>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</si>
  <si>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</si>
  <si>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</si>
  <si>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</si>
  <si>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</si>
  <si>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</si>
  <si>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</si>
  <si>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</si>
  <si>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</si>
  <si>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</si>
  <si>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</si>
  <si>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</si>
  <si>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</si>
  <si>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</si>
  <si>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</si>
  <si>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</si>
  <si>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</si>
  <si>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</si>
  <si>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</si>
  <si>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</si>
  <si>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</si>
  <si>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</si>
  <si>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</si>
  <si>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</si>
  <si>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</si>
  <si>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</si>
  <si>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</si>
  <si>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</si>
  <si>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</si>
  <si>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</si>
  <si>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</si>
  <si>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</si>
  <si>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</si>
  <si>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</si>
  <si>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</si>
  <si>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</si>
  <si>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</si>
  <si>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</si>
  <si>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</si>
  <si>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</si>
  <si>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</si>
  <si>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</si>
  <si>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</si>
  <si>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</si>
  <si>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</si>
  <si>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</si>
  <si>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</si>
  <si>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</si>
  <si>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</si>
  <si>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</si>
  <si>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</si>
  <si>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</si>
  <si>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</si>
  <si>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</si>
  <si>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</si>
  <si>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</si>
  <si>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</si>
  <si>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</si>
  <si>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</si>
  <si>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</si>
  <si>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</si>
  <si>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</si>
  <si>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</si>
  <si>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</si>
  <si>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</si>
  <si>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</si>
  <si>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</si>
  <si>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</si>
  <si>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</si>
  <si>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</si>
  <si>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</si>
  <si>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</si>
  <si>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</si>
  <si>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</si>
  <si>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</si>
  <si>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</si>
  <si>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</si>
  <si>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</si>
  <si>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</si>
  <si>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</si>
  <si>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</si>
  <si>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</si>
  <si>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</si>
  <si>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</si>
  <si>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</si>
  <si>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</si>
  <si>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</si>
  <si>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</si>
  <si>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</si>
  <si>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</si>
  <si>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</si>
  <si>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</si>
  <si>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</si>
  <si>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</si>
  <si>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</si>
  <si>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</si>
  <si>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</si>
  <si>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</si>
  <si>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</si>
  <si>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</si>
  <si>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</si>
  <si>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</si>
  <si>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</si>
  <si>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</si>
  <si>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</si>
  <si>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</si>
  <si>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</si>
  <si>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</si>
  <si>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</si>
  <si>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</si>
  <si>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</si>
  <si>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</si>
  <si>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</si>
  <si>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</si>
  <si>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</si>
  <si>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</si>
  <si>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</si>
  <si>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</si>
  <si>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</si>
  <si>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</si>
  <si>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</si>
  <si>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</si>
  <si>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</si>
  <si>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</si>
  <si>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</si>
  <si>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</si>
  <si>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</si>
  <si>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</si>
  <si>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</si>
  <si>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</si>
  <si>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</si>
  <si>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</si>
  <si>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</si>
  <si>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</si>
  <si>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</si>
  <si>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</si>
  <si>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</si>
  <si>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</si>
  <si>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</si>
  <si>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</si>
  <si>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</si>
  <si>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</si>
  <si>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</si>
  <si>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</si>
  <si>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</si>
  <si>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</si>
  <si>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</si>
  <si>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</si>
  <si>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</si>
  <si>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</si>
  <si>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</si>
  <si>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</si>
  <si>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</si>
  <si>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</si>
  <si>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</si>
  <si>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</si>
  <si>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</si>
  <si>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</si>
  <si>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</si>
  <si>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</si>
  <si>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</si>
  <si>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</si>
  <si>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</si>
  <si>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</si>
  <si>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</si>
  <si>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</si>
  <si>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</si>
  <si>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</si>
  <si>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</si>
  <si>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</si>
  <si>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</si>
  <si>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</si>
  <si>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</si>
  <si>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</si>
  <si>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</si>
  <si>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</si>
  <si>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</si>
  <si>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</si>
  <si>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</si>
  <si>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</si>
  <si>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</si>
  <si>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</si>
  <si>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</si>
  <si>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</si>
  <si>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</si>
  <si>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</si>
  <si>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</si>
  <si>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</si>
  <si>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</si>
  <si>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</si>
  <si>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</si>
  <si>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</si>
  <si>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</si>
  <si>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</si>
  <si>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</si>
  <si>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</si>
  <si>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</si>
  <si>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</si>
  <si>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</si>
  <si>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</si>
  <si>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</si>
  <si>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</si>
  <si>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</si>
  <si>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</si>
  <si>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</si>
  <si>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</si>
  <si>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</si>
  <si>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</si>
  <si>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</si>
  <si>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</si>
  <si>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</si>
  <si>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</si>
  <si>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</si>
  <si>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</si>
  <si>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</si>
  <si>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</si>
  <si>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</si>
  <si>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</si>
  <si>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</si>
  <si>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</si>
  <si>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</si>
  <si>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</si>
  <si>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</si>
  <si>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</si>
  <si>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</si>
  <si>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</si>
  <si>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</si>
  <si>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</si>
  <si>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</si>
  <si>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</si>
  <si>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</si>
  <si>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</si>
  <si>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</si>
  <si>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</si>
  <si>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</si>
  <si>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</si>
  <si>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</si>
  <si>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</si>
  <si>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</si>
  <si>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</si>
  <si>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</si>
  <si>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</si>
  <si>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</si>
  <si>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</si>
  <si>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</si>
  <si>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</si>
  <si>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</si>
  <si>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</si>
  <si>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</si>
  <si>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</si>
  <si>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</si>
  <si>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</si>
  <si>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</si>
  <si>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</si>
  <si>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</si>
  <si>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</si>
  <si>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</si>
  <si>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</si>
  <si>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</si>
  <si>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</si>
  <si>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</si>
  <si>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</si>
  <si>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</si>
  <si>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</si>
  <si>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</si>
  <si>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</si>
  <si>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</si>
  <si>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</si>
  <si>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</si>
  <si>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</si>
  <si>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</si>
  <si>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</si>
  <si>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</si>
  <si>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</si>
  <si>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</si>
  <si>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</si>
  <si>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</si>
  <si>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</si>
  <si>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</si>
  <si>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</si>
  <si>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</si>
  <si>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</si>
  <si>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</si>
  <si>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</si>
  <si>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</si>
  <si>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</si>
  <si>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</si>
  <si>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</si>
  <si>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</si>
  <si>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</si>
  <si>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</si>
  <si>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</si>
  <si>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</si>
  <si>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</si>
  <si>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</si>
  <si>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</si>
  <si>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</si>
  <si>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</si>
  <si>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</si>
  <si>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</si>
  <si>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</si>
  <si>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</si>
  <si>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</si>
  <si>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</si>
  <si>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</si>
  <si>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</si>
  <si>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</si>
  <si>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</si>
  <si>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</si>
  <si>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</si>
  <si>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</si>
  <si>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</si>
  <si>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</si>
  <si>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</si>
  <si>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</si>
  <si>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</si>
  <si>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</si>
  <si>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</si>
  <si>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</si>
  <si>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</si>
  <si>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</si>
  <si>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</si>
  <si>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</si>
  <si>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</si>
  <si>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</si>
  <si>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</si>
  <si>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</si>
  <si>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</si>
  <si>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</si>
  <si>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</si>
  <si>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</si>
  <si>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</si>
  <si>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</si>
  <si>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</si>
  <si>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</si>
  <si>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</si>
  <si>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</si>
  <si>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</si>
  <si>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</si>
  <si>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</si>
  <si>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</si>
  <si>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</si>
  <si>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</si>
  <si>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</si>
  <si>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</si>
  <si>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</si>
  <si>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</si>
  <si>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</si>
  <si>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</si>
  <si>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</si>
  <si>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</si>
  <si>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</si>
  <si>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</si>
  <si>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</si>
  <si>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</si>
  <si>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</si>
  <si>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</si>
  <si>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</si>
  <si>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</si>
  <si>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</si>
  <si>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</si>
  <si>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</si>
  <si>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</si>
  <si>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</si>
  <si>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</si>
  <si>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</si>
  <si>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</si>
  <si>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</si>
  <si>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</si>
  <si>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</si>
  <si>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</si>
  <si>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</si>
  <si>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</si>
  <si>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</si>
  <si>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</si>
  <si>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</si>
  <si>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</si>
  <si>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</si>
  <si>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</si>
  <si>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</si>
  <si>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</si>
  <si>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</si>
  <si>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</si>
  <si>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</si>
  <si>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</si>
  <si>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</si>
  <si>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</si>
  <si>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</si>
  <si>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</si>
  <si>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</si>
  <si>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</si>
  <si>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</si>
  <si>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</si>
  <si>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</si>
  <si>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</si>
  <si>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</si>
  <si>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</si>
  <si>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</si>
  <si>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</si>
  <si>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</si>
  <si>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</si>
  <si>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</si>
  <si>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</si>
  <si>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</si>
  <si>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</si>
  <si>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</si>
  <si>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</si>
  <si>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</si>
  <si>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</si>
  <si>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</si>
  <si>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</si>
  <si>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</si>
  <si>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</si>
  <si>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</si>
  <si>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</si>
  <si>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</si>
  <si>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</si>
  <si>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</si>
  <si>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</si>
  <si>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</si>
  <si>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</si>
  <si>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</si>
  <si>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</si>
  <si>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</si>
  <si>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</si>
  <si>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</si>
  <si>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</si>
  <si>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</si>
  <si>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</si>
  <si>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</si>
  <si>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</si>
  <si>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</si>
  <si>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</si>
  <si>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</si>
  <si>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</si>
  <si>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</si>
  <si>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</si>
  <si>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</si>
  <si>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</si>
  <si>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</si>
  <si>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</si>
  <si>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</si>
  <si>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</si>
  <si>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</si>
  <si>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</si>
  <si>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</si>
  <si>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</si>
  <si>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</si>
  <si>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</si>
  <si>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</si>
  <si>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</si>
  <si>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</si>
  <si>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</si>
  <si>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</si>
  <si>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</si>
  <si>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</si>
  <si>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</si>
  <si>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</si>
  <si>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</si>
  <si>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</si>
  <si>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</si>
  <si>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</si>
  <si>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</si>
  <si>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</si>
  <si>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</si>
  <si>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</si>
  <si>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</si>
  <si>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</si>
  <si>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</si>
  <si>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</si>
  <si>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</si>
  <si>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</si>
  <si>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</si>
  <si>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</si>
  <si>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</si>
  <si>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</si>
  <si>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</si>
  <si>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</si>
  <si>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</si>
  <si>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</si>
  <si>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</si>
  <si>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</si>
  <si>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</si>
  <si>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</si>
  <si>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</si>
  <si>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</si>
  <si>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</si>
  <si>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</si>
  <si>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</si>
  <si>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</si>
  <si>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</si>
  <si>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</si>
  <si>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</si>
  <si>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</si>
  <si>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</si>
  <si>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</si>
  <si>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</si>
  <si>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</si>
  <si>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</si>
  <si>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</si>
  <si>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</si>
  <si>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</si>
  <si>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</si>
  <si>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</si>
  <si>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</si>
  <si>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</si>
  <si>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</si>
  <si>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</si>
  <si>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</si>
  <si>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</si>
  <si>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</si>
  <si>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</si>
  <si>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</si>
  <si>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</si>
  <si>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</si>
  <si>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</si>
  <si>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</si>
  <si>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</si>
  <si>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</si>
  <si>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</si>
  <si>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</si>
  <si>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</si>
  <si>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</si>
  <si>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</si>
  <si>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</si>
  <si>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</si>
  <si>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</si>
  <si>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</si>
  <si>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</si>
  <si>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</si>
  <si>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</si>
  <si>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</si>
  <si>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</si>
  <si>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</si>
  <si>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</si>
  <si>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</si>
  <si>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</si>
  <si>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</si>
  <si>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</si>
  <si>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</si>
  <si>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</si>
  <si>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</si>
  <si>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</si>
  <si>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</si>
  <si>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</si>
  <si>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</si>
  <si>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</si>
  <si>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</si>
  <si>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</si>
  <si>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</si>
  <si>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</si>
  <si>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</si>
  <si>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</si>
  <si>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</si>
  <si>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</si>
  <si>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</si>
  <si>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</si>
  <si>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</si>
  <si>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</si>
  <si>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</si>
  <si>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</si>
  <si>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</si>
  <si>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</si>
  <si>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</si>
  <si>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</si>
  <si>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</si>
  <si>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</si>
  <si>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</si>
  <si>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</si>
  <si>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</si>
  <si>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</si>
  <si>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</si>
  <si>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</si>
  <si>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</si>
  <si>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</si>
  <si>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</si>
  <si>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</si>
  <si>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</si>
  <si>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</si>
  <si>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</si>
  <si>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</si>
  <si>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</si>
  <si>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</si>
  <si>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</si>
  <si>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</si>
  <si>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</si>
  <si>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</si>
  <si>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</si>
  <si>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</si>
  <si>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</si>
  <si>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</si>
  <si>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</si>
  <si>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</si>
  <si>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</si>
  <si>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</si>
  <si>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</si>
  <si>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</si>
  <si>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</si>
  <si>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</si>
  <si>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</si>
  <si>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</si>
  <si>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</si>
  <si>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</si>
  <si>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</si>
  <si>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</si>
  <si>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</si>
  <si>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</si>
  <si>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</si>
  <si>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</si>
  <si>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</si>
  <si>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</si>
  <si>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</si>
  <si>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</si>
  <si>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</si>
  <si>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</si>
  <si>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</si>
  <si>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</si>
  <si>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</si>
  <si>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</si>
  <si>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</si>
  <si>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</si>
  <si>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</si>
  <si>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</si>
  <si>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</si>
  <si>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</si>
  <si>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</si>
  <si>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</si>
  <si>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</si>
  <si>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</si>
  <si>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</si>
  <si>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</si>
  <si>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</si>
  <si>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</si>
  <si>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</si>
  <si>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</si>
  <si>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</si>
  <si>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</si>
  <si>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</si>
  <si>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</si>
  <si>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</si>
  <si>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</si>
  <si>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</si>
  <si>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</si>
  <si>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</si>
  <si>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</si>
  <si>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</si>
  <si>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</si>
  <si>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</si>
  <si>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</si>
  <si>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</si>
  <si>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</si>
  <si>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</si>
  <si>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</si>
  <si>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</si>
  <si>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</si>
  <si>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</si>
  <si>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</si>
  <si>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</si>
  <si>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</si>
  <si>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</si>
  <si>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</si>
  <si>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</si>
  <si>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</si>
  <si>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</si>
  <si>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</si>
  <si>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</si>
  <si>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</si>
  <si>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</si>
  <si>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</si>
  <si>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</si>
  <si>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</si>
  <si>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</si>
  <si>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</si>
  <si>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</si>
  <si>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</si>
  <si>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</si>
  <si>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</si>
  <si>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</si>
  <si>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</si>
  <si>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</si>
  <si>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</si>
  <si>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</si>
  <si>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</si>
  <si>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</si>
  <si>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</si>
  <si>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</si>
  <si>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</si>
  <si>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</si>
  <si>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</si>
  <si>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</si>
  <si>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</si>
  <si>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</si>
  <si>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</si>
  <si>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</si>
  <si>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</si>
  <si>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</si>
  <si>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</si>
  <si>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</si>
  <si>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</si>
  <si>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</si>
  <si>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</si>
  <si>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</si>
  <si>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</si>
  <si>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</si>
  <si>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</si>
  <si>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</si>
  <si>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</si>
  <si>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</si>
  <si>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</si>
  <si>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</si>
  <si>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</si>
  <si>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</si>
  <si>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</si>
  <si>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</si>
  <si>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</si>
  <si>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</si>
  <si>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</si>
  <si>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</si>
  <si>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</si>
  <si>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</si>
  <si>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</si>
  <si>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</si>
  <si>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</si>
  <si>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</si>
  <si>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</si>
  <si>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</si>
  <si>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</si>
  <si>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</si>
  <si>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</si>
  <si>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</si>
  <si>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</si>
  <si>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</si>
  <si>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</si>
  <si>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</si>
  <si>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</si>
  <si>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</si>
  <si>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</si>
  <si>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</si>
  <si>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</si>
  <si>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</si>
  <si>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</si>
  <si>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</si>
  <si>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</si>
  <si>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</si>
  <si>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</si>
  <si>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</si>
  <si>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</si>
  <si>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</si>
  <si>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</si>
  <si>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</si>
  <si>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</si>
  <si>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</si>
  <si>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</si>
  <si>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</si>
  <si>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</si>
  <si>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</si>
  <si>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</si>
  <si>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</si>
  <si>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</si>
  <si>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</si>
  <si>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</si>
  <si>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</si>
  <si>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</si>
  <si>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</si>
  <si>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</si>
  <si>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</si>
  <si>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</si>
  <si>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</si>
  <si>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</si>
  <si>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</si>
  <si>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</si>
  <si>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</si>
  <si>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</si>
  <si>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</si>
  <si>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</si>
  <si>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</si>
  <si>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</si>
  <si>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</si>
  <si>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</si>
  <si>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</si>
  <si>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</si>
  <si>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</si>
  <si>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</si>
  <si>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</si>
  <si>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</si>
  <si>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</si>
  <si>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</si>
  <si>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</si>
  <si>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</si>
  <si>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</si>
  <si>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</si>
  <si>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</si>
  <si>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</si>
  <si>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</si>
  <si>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</si>
  <si>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</si>
  <si>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</si>
  <si>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</si>
  <si>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</si>
  <si>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</si>
  <si>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</si>
  <si>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</si>
  <si>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</si>
  <si>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</si>
  <si>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</si>
  <si>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</si>
  <si>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</si>
  <si>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</si>
  <si>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</si>
  <si>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</si>
  <si>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</si>
  <si>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</si>
  <si>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</si>
  <si>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</si>
  <si>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</si>
  <si>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</si>
  <si>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</si>
  <si>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</si>
  <si>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</si>
  <si>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</si>
  <si>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</si>
  <si>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</si>
  <si>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</si>
  <si>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</si>
  <si>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</si>
  <si>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</si>
  <si>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</si>
  <si>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</si>
  <si>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</si>
  <si>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</si>
  <si>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</si>
  <si>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</si>
  <si>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</si>
  <si>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</si>
  <si>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</si>
  <si>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</si>
  <si>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</si>
  <si>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</si>
  <si>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</si>
  <si>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</si>
  <si>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</si>
  <si>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</si>
  <si>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</si>
  <si>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</si>
  <si>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</si>
  <si>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</si>
  <si>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</si>
  <si>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</si>
  <si>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</si>
  <si>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</si>
  <si>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</si>
  <si>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</si>
  <si>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</si>
  <si>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</si>
  <si>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</si>
  <si>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</si>
  <si>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</si>
  <si>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</si>
  <si>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</si>
  <si>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</si>
  <si>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</si>
  <si>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</si>
  <si>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</si>
  <si>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</si>
  <si>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</si>
  <si>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</si>
  <si>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</si>
  <si>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</si>
  <si>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</si>
  <si>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</si>
  <si>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</si>
  <si>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</si>
  <si>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</si>
  <si>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</si>
  <si>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</si>
  <si>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</si>
  <si>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</si>
  <si>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</si>
  <si>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</si>
  <si>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</si>
  <si>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</si>
  <si>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</si>
  <si>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</si>
  <si>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</si>
  <si>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</si>
  <si>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</si>
  <si>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</si>
  <si>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</si>
  <si>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</si>
  <si>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</si>
  <si>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</si>
  <si>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</si>
  <si>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</si>
  <si>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</si>
  <si>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</si>
  <si>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</si>
  <si>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</si>
  <si>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</si>
  <si>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</si>
  <si>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</si>
  <si>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</si>
  <si>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</si>
  <si>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</si>
  <si>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</si>
  <si>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</si>
  <si>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</si>
  <si>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</si>
  <si>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</si>
  <si>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</si>
  <si>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</si>
  <si>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</si>
  <si>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</si>
  <si>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</si>
  <si>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</si>
  <si>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</si>
  <si>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</si>
  <si>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</si>
  <si>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</si>
  <si>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</si>
  <si>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</si>
  <si>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</si>
  <si>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</si>
  <si>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</si>
  <si>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</si>
  <si>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</si>
  <si>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</si>
  <si>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</si>
  <si>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</si>
  <si>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</si>
  <si>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</si>
  <si>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</si>
  <si>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</si>
  <si>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</si>
  <si>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</si>
  <si>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</si>
  <si>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</si>
  <si>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</si>
  <si>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</si>
  <si>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</si>
  <si>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</si>
  <si>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</si>
  <si>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</si>
  <si>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</si>
  <si>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</si>
  <si>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</si>
  <si>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</si>
  <si>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</si>
  <si>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</si>
  <si>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</si>
  <si>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</si>
  <si>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</si>
  <si>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</si>
  <si>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</si>
  <si>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</si>
  <si>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</si>
  <si>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</si>
  <si>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</si>
  <si>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</si>
  <si>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</si>
  <si>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</si>
  <si>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</si>
  <si>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</si>
  <si>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</si>
  <si>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</si>
  <si>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</si>
  <si>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</si>
  <si>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</si>
  <si>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</si>
  <si>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</si>
  <si>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</si>
  <si>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</si>
  <si>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</si>
  <si>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</si>
  <si>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</si>
  <si>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</si>
  <si>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</si>
  <si>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</si>
  <si>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</si>
  <si>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</si>
  <si>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</si>
  <si>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</si>
  <si>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</si>
  <si>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</si>
  <si>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</si>
  <si>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</si>
  <si>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</si>
  <si>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</si>
  <si>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</si>
  <si>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</si>
  <si>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</si>
  <si>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</si>
  <si>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</si>
  <si>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</si>
  <si>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</si>
  <si>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</si>
  <si>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</si>
  <si>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</si>
  <si>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</si>
  <si>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</si>
  <si>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</si>
  <si>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</si>
  <si>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</si>
  <si>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</si>
  <si>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</si>
  <si>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</si>
  <si>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</si>
  <si>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</si>
  <si>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</si>
  <si>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</si>
  <si>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</si>
  <si>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</si>
  <si>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</si>
  <si>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</si>
  <si>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</si>
  <si>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</si>
  <si>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</si>
  <si>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</si>
  <si>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</si>
  <si>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</si>
  <si>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</si>
  <si>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</si>
  <si>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</si>
  <si>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</si>
  <si>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</si>
  <si>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</si>
  <si>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</si>
  <si>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</si>
  <si>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</si>
  <si>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</si>
  <si>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</si>
  <si>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</si>
  <si>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</si>
  <si>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</si>
  <si>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</si>
  <si>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</si>
  <si>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</si>
  <si>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</si>
  <si>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</si>
  <si>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</si>
  <si>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</si>
  <si>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</si>
  <si>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</si>
  <si>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</si>
  <si>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</si>
  <si>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</si>
  <si>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</si>
  <si>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</si>
  <si>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</si>
  <si>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</si>
  <si>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</si>
  <si>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</si>
  <si>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</si>
  <si>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</si>
  <si>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</si>
  <si>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</si>
  <si>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</si>
  <si>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</si>
  <si>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</si>
  <si>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</si>
  <si>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</si>
  <si>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</si>
  <si>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</si>
  <si>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</si>
  <si>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</si>
  <si>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</si>
  <si>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</si>
  <si>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</si>
  <si>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</si>
  <si>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</si>
  <si>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</si>
  <si>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</si>
  <si>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</si>
  <si>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</si>
  <si>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</si>
  <si>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</si>
  <si>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</si>
  <si>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</si>
  <si>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</si>
  <si>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</si>
  <si>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</si>
  <si>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</si>
  <si>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</si>
  <si>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</si>
  <si>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</si>
  <si>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</si>
  <si>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</si>
  <si>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</si>
  <si>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</si>
  <si>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</si>
  <si>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</si>
  <si>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</si>
  <si>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</si>
  <si>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</si>
  <si>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</si>
  <si>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</si>
  <si>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</si>
  <si>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</si>
  <si>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</si>
  <si>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</si>
  <si>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</si>
  <si>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</si>
  <si>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</si>
  <si>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</si>
  <si>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</si>
  <si>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</si>
  <si>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</si>
  <si>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</si>
  <si>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</si>
  <si>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</si>
  <si>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</si>
  <si>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</si>
  <si>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</si>
  <si>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</si>
  <si>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</si>
  <si>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</si>
  <si>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</si>
  <si>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</si>
  <si>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</si>
  <si>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</si>
  <si>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</si>
  <si>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</si>
  <si>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</si>
  <si>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</si>
  <si>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</si>
  <si>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</si>
  <si>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</si>
  <si>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</si>
  <si>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</si>
  <si>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</si>
  <si>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</si>
  <si>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</si>
  <si>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</si>
  <si>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</si>
  <si>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</si>
  <si>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</si>
  <si>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</si>
  <si>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</si>
  <si>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</si>
  <si>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</si>
  <si>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</si>
  <si>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</si>
  <si>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</si>
  <si>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</si>
  <si>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</si>
  <si>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</si>
  <si>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</si>
  <si>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</si>
  <si>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</si>
  <si>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</si>
  <si>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</si>
  <si>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</si>
  <si>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</si>
  <si>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</si>
  <si>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</si>
  <si>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</si>
  <si>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</si>
  <si>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</si>
  <si>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</si>
  <si>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</si>
  <si>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</si>
  <si>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</si>
  <si>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</si>
  <si>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</si>
  <si>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</si>
  <si>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</si>
  <si>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</si>
  <si>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</si>
  <si>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</si>
  <si>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</si>
  <si>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</si>
  <si>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</si>
  <si>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</si>
  <si>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</si>
  <si>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</si>
  <si>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</si>
  <si>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</si>
  <si>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</si>
  <si>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</si>
  <si>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</si>
  <si>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</si>
  <si>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</si>
  <si>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</si>
  <si>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</si>
  <si>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</si>
  <si>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</si>
  <si>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</si>
  <si>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</si>
  <si>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</si>
  <si>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</si>
  <si>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</si>
  <si>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</si>
  <si>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</si>
  <si>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</si>
  <si>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</si>
  <si>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</si>
  <si>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</si>
  <si>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</si>
  <si>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</si>
  <si>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</si>
  <si>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</si>
  <si>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</si>
  <si>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</si>
  <si>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</si>
  <si>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</si>
  <si>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</si>
  <si>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</si>
  <si>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</si>
  <si>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</si>
  <si>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</si>
  <si>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</si>
  <si>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</si>
  <si>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</si>
  <si>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</si>
  <si>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</si>
  <si>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</si>
  <si>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</si>
  <si>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</si>
  <si>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</si>
  <si>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</si>
  <si>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</si>
  <si>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</si>
  <si>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</si>
  <si>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</si>
  <si>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</si>
  <si>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</si>
  <si>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</si>
  <si>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</si>
  <si>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</si>
  <si>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</si>
  <si>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</si>
  <si>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</si>
  <si>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</si>
  <si>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</si>
  <si>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</si>
  <si>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</si>
  <si>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</si>
  <si>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</si>
  <si>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</si>
  <si>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</si>
  <si>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</si>
  <si>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</si>
  <si>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</si>
  <si>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</si>
  <si>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</si>
  <si>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</si>
  <si>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</si>
  <si>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</si>
  <si>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</si>
  <si>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</si>
  <si>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</si>
  <si>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</si>
  <si>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</si>
  <si>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</si>
  <si>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</si>
  <si>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</si>
  <si>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</si>
  <si>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</si>
  <si>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</si>
  <si>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</si>
  <si>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</si>
  <si>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</si>
  <si>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</si>
  <si>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</si>
  <si>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</si>
  <si>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</si>
  <si>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</si>
  <si>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</si>
  <si>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</si>
  <si>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</si>
  <si>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</si>
  <si>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</si>
  <si>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</si>
  <si>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</si>
  <si>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</si>
  <si>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</si>
  <si>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</si>
  <si>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</si>
  <si>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</si>
  <si>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</si>
  <si>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</si>
  <si>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</si>
  <si>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</si>
  <si>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</si>
  <si>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</si>
  <si>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</si>
  <si>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</si>
  <si>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</si>
  <si>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</si>
  <si>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</si>
  <si>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</si>
  <si>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</si>
  <si>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</si>
  <si>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</si>
  <si>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</si>
  <si>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</si>
  <si>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</si>
  <si>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</si>
  <si>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</si>
  <si>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</si>
  <si>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</si>
  <si>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</si>
  <si>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</si>
  <si>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</si>
  <si>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</si>
  <si>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</si>
  <si>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</si>
  <si>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</si>
  <si>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</si>
  <si>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</si>
  <si>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</si>
  <si>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</si>
  <si>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</si>
  <si>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</si>
  <si>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</si>
  <si>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</si>
  <si>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</si>
  <si>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</si>
  <si>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</si>
  <si>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</si>
  <si>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</si>
  <si>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</si>
  <si>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</si>
  <si>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</si>
  <si>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</si>
  <si>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</si>
  <si>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</si>
  <si>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</si>
  <si>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</si>
  <si>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</si>
  <si>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</si>
  <si>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</si>
  <si>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</si>
  <si>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</si>
  <si>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</si>
  <si>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</si>
  <si>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</si>
  <si>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</si>
  <si>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</si>
  <si>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</si>
  <si>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</si>
  <si>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</si>
  <si>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</si>
  <si>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</si>
  <si>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</si>
  <si>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</si>
  <si>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</si>
  <si>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</si>
  <si>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</si>
  <si>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</si>
  <si>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</si>
  <si>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</si>
  <si>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</si>
  <si>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</si>
  <si>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</si>
  <si>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</si>
  <si>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</si>
  <si>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</si>
  <si>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</si>
  <si>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</si>
  <si>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</si>
  <si>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</si>
  <si>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</si>
  <si>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</si>
  <si>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</si>
  <si>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</si>
  <si>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</si>
  <si>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</si>
  <si>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</si>
  <si>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</si>
  <si>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</si>
  <si>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</si>
  <si>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</si>
  <si>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</si>
  <si>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</si>
  <si>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</si>
  <si>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</si>
  <si>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</si>
  <si>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</si>
  <si>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</si>
  <si>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</si>
  <si>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</si>
  <si>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</si>
  <si>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</si>
  <si>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</si>
  <si>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</si>
  <si>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</si>
  <si>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</si>
  <si>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</si>
  <si>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</si>
  <si>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</si>
  <si>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</si>
  <si>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</si>
  <si>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</si>
  <si>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</si>
  <si>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</si>
  <si>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</si>
  <si>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</si>
  <si>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</si>
  <si>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</si>
  <si>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</si>
  <si>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</si>
  <si>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</si>
  <si>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</si>
  <si>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</si>
  <si>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</si>
  <si>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</si>
  <si>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</si>
  <si>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</si>
  <si>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</si>
  <si>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</si>
  <si>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</si>
  <si>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</si>
  <si>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</si>
  <si>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</si>
  <si>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</si>
  <si>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</si>
  <si>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</si>
  <si>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</si>
  <si>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</si>
  <si>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</si>
  <si>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</si>
  <si>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</si>
  <si>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</si>
  <si>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</si>
  <si>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</si>
  <si>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</si>
  <si>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</si>
  <si>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</si>
  <si>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</si>
  <si>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</si>
  <si>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</si>
  <si>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</si>
  <si>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</si>
  <si>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</si>
  <si>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</si>
  <si>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</si>
  <si>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</si>
  <si>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</si>
  <si>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</si>
  <si>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</si>
  <si>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</si>
  <si>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</si>
  <si>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</si>
  <si>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</si>
  <si>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</si>
  <si>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</si>
  <si>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</si>
  <si>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</si>
  <si>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</si>
  <si>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</si>
  <si>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</si>
  <si>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</si>
  <si>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</si>
  <si>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</si>
  <si>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</si>
  <si>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</si>
  <si>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</si>
  <si>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</si>
  <si>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</si>
  <si>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</si>
  <si>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</si>
  <si>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</si>
  <si>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</si>
  <si>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</si>
  <si>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</si>
  <si>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</si>
  <si>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</si>
  <si>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</si>
  <si>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</si>
  <si>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</si>
  <si>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</si>
  <si>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</si>
  <si>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</si>
  <si>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</si>
  <si>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</si>
  <si>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</si>
  <si>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</si>
  <si>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</si>
  <si>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</si>
  <si>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</si>
  <si>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</si>
  <si>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</si>
  <si>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</si>
  <si>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</si>
  <si>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</si>
  <si>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</si>
  <si>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</si>
  <si>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</si>
  <si>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</si>
  <si>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</si>
  <si>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</si>
  <si>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</si>
  <si>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</si>
  <si>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</si>
  <si>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</si>
  <si>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</si>
  <si>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</si>
  <si>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</si>
  <si>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</si>
  <si>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</si>
  <si>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</si>
  <si>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</si>
  <si>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</si>
  <si>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</si>
  <si>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</si>
  <si>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</si>
  <si>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</si>
  <si>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</si>
  <si>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</si>
  <si>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</si>
  <si>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</si>
  <si>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</si>
  <si>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</si>
  <si>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</si>
  <si>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</si>
  <si>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</si>
  <si>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</si>
  <si>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</si>
  <si>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</si>
  <si>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</si>
  <si>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</si>
  <si>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</si>
  <si>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</si>
  <si>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</si>
  <si>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</si>
  <si>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</si>
  <si>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</si>
  <si>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</si>
  <si>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</si>
  <si>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</si>
  <si>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</si>
  <si>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</si>
  <si>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</si>
  <si>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</si>
  <si>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</si>
  <si>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</si>
  <si>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</si>
  <si>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</si>
  <si>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</si>
  <si>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</si>
  <si>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</si>
  <si>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</si>
  <si>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</si>
  <si>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</si>
  <si>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</si>
  <si>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</si>
  <si>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</si>
  <si>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</si>
  <si>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</si>
  <si>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</si>
  <si>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</si>
  <si>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</si>
  <si>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</si>
  <si>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</si>
  <si>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</si>
  <si>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</si>
  <si>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</si>
  <si>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</si>
  <si>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</si>
  <si>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</si>
  <si>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</si>
  <si>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</si>
  <si>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</si>
  <si>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</si>
  <si>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</si>
  <si>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</si>
  <si>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</si>
  <si>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</si>
  <si>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</si>
  <si>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</si>
  <si>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</si>
  <si>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</si>
  <si>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</si>
  <si>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</si>
  <si>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</si>
  <si>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</si>
  <si>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</si>
  <si>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</si>
  <si>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</si>
  <si>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</si>
  <si>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</si>
  <si>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</si>
  <si>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</si>
  <si>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</si>
  <si>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</si>
  <si>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</si>
  <si>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</si>
  <si>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</si>
  <si>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</si>
  <si>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</si>
  <si>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</si>
  <si>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</si>
  <si>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</si>
  <si>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</si>
  <si>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</si>
  <si>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</si>
  <si>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</si>
  <si>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</si>
  <si>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</si>
  <si>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</si>
  <si>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</si>
  <si>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</si>
  <si>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</si>
  <si>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</si>
  <si>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</si>
  <si>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</si>
  <si>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</si>
  <si>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</si>
  <si>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</si>
  <si>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</si>
  <si>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</si>
  <si>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</si>
  <si>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</si>
  <si>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</si>
  <si>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</si>
  <si>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</si>
  <si>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</si>
  <si>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</si>
  <si>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</si>
  <si>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</si>
  <si>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</si>
  <si>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</si>
  <si>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</si>
  <si>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</si>
  <si>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</si>
  <si>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</si>
  <si>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</si>
  <si>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</si>
  <si>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</si>
  <si>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</si>
  <si>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</si>
  <si>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</si>
  <si>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</si>
  <si>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</si>
  <si>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</si>
  <si>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</si>
  <si>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</si>
  <si>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</si>
  <si>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</si>
  <si>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</si>
  <si>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</si>
  <si>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</si>
  <si>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</si>
  <si>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</si>
  <si>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</si>
  <si>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</si>
  <si>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</si>
  <si>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</si>
  <si>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</si>
  <si>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</si>
  <si>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</si>
  <si>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</si>
  <si>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</si>
  <si>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</si>
  <si>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</si>
  <si>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</si>
  <si>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</si>
  <si>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</si>
  <si>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</si>
  <si>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</si>
  <si>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</si>
  <si>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</si>
  <si>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</si>
  <si>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</si>
  <si>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</si>
  <si>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</si>
  <si>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</si>
  <si>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</si>
  <si>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</si>
  <si>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</si>
  <si>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</si>
  <si>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</si>
  <si>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</si>
  <si>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</si>
  <si>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</si>
  <si>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</si>
  <si>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</si>
  <si>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</si>
  <si>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</si>
  <si>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</si>
  <si>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</si>
  <si>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</si>
  <si>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</si>
  <si>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</si>
  <si>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</si>
  <si>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</si>
  <si>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</si>
  <si>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</si>
  <si>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</si>
  <si>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</si>
  <si>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</si>
  <si>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</si>
  <si>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</si>
  <si>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</si>
  <si>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</si>
  <si>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</si>
  <si>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</si>
  <si>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</si>
  <si>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</si>
  <si>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</si>
  <si>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</si>
  <si>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</si>
  <si>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</si>
  <si>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</si>
  <si>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</si>
  <si>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</si>
  <si>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</si>
  <si>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</si>
  <si>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</si>
  <si>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</si>
  <si>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</si>
  <si>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</si>
  <si>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</si>
  <si>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</si>
  <si>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</si>
  <si>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</si>
  <si>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</si>
  <si>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</si>
  <si>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</si>
  <si>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</si>
  <si>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</si>
  <si>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</si>
  <si>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</si>
  <si>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</si>
  <si>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</si>
  <si>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</si>
  <si>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</si>
  <si>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</si>
  <si>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</si>
  <si>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</si>
  <si>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</si>
  <si>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</si>
  <si>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</si>
  <si>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</si>
  <si>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</si>
  <si>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</si>
  <si>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</si>
  <si>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</si>
  <si>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</si>
  <si>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</si>
  <si>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</si>
  <si>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</si>
  <si>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</si>
  <si>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</si>
  <si>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</si>
  <si>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</si>
  <si>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</si>
  <si>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</si>
  <si>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</si>
  <si>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</si>
  <si>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</si>
  <si>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</si>
  <si>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</si>
  <si>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</si>
  <si>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</si>
  <si>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</si>
  <si>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</si>
  <si>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</si>
  <si>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</si>
  <si>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</si>
  <si>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</si>
  <si>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</si>
  <si>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</si>
  <si>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</si>
  <si>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</si>
  <si>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</si>
  <si>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</si>
  <si>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</si>
  <si>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</si>
  <si>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</si>
  <si>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</si>
  <si>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</si>
  <si>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</si>
  <si>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</si>
  <si>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</si>
  <si>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</si>
  <si>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</si>
  <si>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</si>
  <si>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</si>
  <si>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</si>
  <si>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</si>
  <si>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</si>
  <si>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</si>
  <si>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</si>
  <si>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</si>
  <si>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</si>
  <si>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</si>
  <si>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</si>
  <si>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</si>
  <si>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</si>
  <si>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</si>
  <si>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</si>
  <si>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</si>
  <si>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</si>
  <si>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</si>
  <si>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</si>
  <si>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</si>
  <si>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</si>
  <si>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</si>
  <si>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</si>
  <si>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</si>
  <si>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</si>
  <si>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</si>
  <si>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</si>
  <si>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</si>
  <si>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</si>
  <si>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</si>
  <si>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</si>
  <si>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</si>
  <si>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</si>
  <si>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</si>
  <si>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</si>
  <si>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</si>
  <si>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</si>
  <si>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</si>
  <si>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</si>
  <si>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</si>
  <si>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</si>
  <si>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</si>
  <si>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</si>
  <si>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</si>
  <si>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</si>
  <si>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</si>
  <si>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</si>
  <si>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</si>
  <si>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</si>
  <si>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</si>
  <si>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</si>
  <si>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</si>
  <si>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</si>
  <si>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</si>
  <si>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</si>
  <si>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</si>
  <si>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</si>
  <si>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</si>
  <si>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</si>
  <si>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</si>
  <si>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</si>
  <si>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</si>
  <si>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</si>
  <si>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</si>
  <si>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</si>
  <si>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</si>
  <si>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</si>
  <si>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</si>
  <si>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</si>
  <si>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</si>
  <si>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</si>
  <si>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</si>
  <si>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</si>
  <si>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</si>
  <si>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</si>
  <si>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</si>
  <si>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</si>
  <si>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</si>
  <si>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</si>
  <si>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</si>
  <si>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</si>
  <si>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</si>
  <si>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</si>
  <si>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</si>
  <si>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</si>
  <si>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</si>
  <si>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</si>
  <si>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</si>
  <si>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</si>
  <si>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</si>
  <si>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</si>
  <si>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</si>
  <si>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</si>
  <si>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</si>
  <si>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</si>
  <si>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</si>
  <si>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</si>
  <si>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</si>
  <si>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</si>
  <si>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</si>
  <si>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</si>
  <si>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</si>
  <si>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</si>
  <si>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</si>
  <si>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</si>
  <si>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</si>
  <si>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</si>
  <si>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</si>
  <si>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</si>
  <si>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</si>
  <si>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</si>
  <si>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</si>
  <si>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</si>
  <si>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</si>
  <si>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</si>
  <si>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</si>
  <si>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</si>
  <si>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</si>
  <si>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</si>
  <si>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</si>
  <si>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</si>
  <si>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</si>
  <si>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</si>
  <si>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</si>
  <si>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</si>
  <si>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</si>
  <si>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</si>
  <si>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</si>
  <si>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</si>
  <si>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</si>
  <si>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</si>
  <si>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</si>
  <si>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</si>
  <si>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</si>
  <si>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</si>
  <si>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</si>
  <si>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</si>
  <si>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</si>
  <si>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</si>
  <si>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</si>
  <si>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</si>
  <si>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</si>
  <si>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</si>
  <si>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</si>
  <si>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</si>
  <si>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</si>
  <si>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</si>
  <si>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</si>
  <si>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</si>
  <si>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</si>
  <si>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</si>
  <si>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</si>
  <si>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</si>
  <si>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</si>
  <si>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</si>
  <si>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</si>
  <si>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</si>
  <si>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</si>
  <si>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</si>
  <si>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</si>
  <si>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</si>
  <si>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</si>
  <si>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</si>
  <si>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</si>
  <si>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</si>
  <si>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</si>
  <si>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</si>
  <si>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</si>
  <si>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</si>
  <si>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</si>
  <si>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</si>
  <si>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</si>
  <si>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</si>
  <si>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</si>
  <si>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</si>
  <si>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</si>
  <si>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</si>
  <si>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</si>
  <si>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</si>
  <si>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</si>
  <si>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</si>
  <si>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</si>
  <si>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</si>
  <si>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</si>
  <si>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</si>
  <si>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</si>
  <si>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</si>
  <si>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</si>
  <si>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</si>
  <si>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</si>
  <si>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</si>
  <si>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</si>
  <si>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</si>
  <si>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</si>
  <si>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</si>
  <si>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</si>
  <si>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</si>
  <si>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</si>
  <si>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</si>
  <si>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</si>
  <si>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</si>
  <si>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</si>
  <si>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</si>
  <si>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</si>
  <si>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</si>
  <si>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</si>
  <si>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</si>
  <si>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</si>
  <si>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</si>
  <si>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</si>
  <si>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</si>
  <si>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</si>
  <si>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</si>
  <si>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</si>
  <si>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</si>
  <si>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</si>
  <si>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</si>
  <si>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</si>
  <si>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</si>
  <si>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</si>
  <si>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</si>
  <si>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</si>
  <si>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</si>
  <si>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</si>
  <si>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</si>
  <si>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</si>
  <si>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</si>
  <si>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</si>
  <si>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</si>
  <si>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</si>
  <si>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</si>
  <si>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</si>
  <si>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</si>
  <si>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</si>
  <si>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</si>
  <si>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</si>
  <si>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</si>
  <si>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</si>
  <si>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</si>
  <si>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</si>
  <si>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</si>
  <si>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</si>
  <si>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</si>
  <si>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</si>
  <si>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</si>
  <si>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</si>
  <si>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</si>
  <si>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</si>
  <si>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</si>
  <si>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</si>
  <si>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</si>
  <si>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</si>
  <si>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</si>
  <si>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</si>
  <si>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</si>
  <si>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</si>
  <si>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</si>
  <si>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</si>
  <si>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</si>
  <si>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</si>
  <si>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</si>
  <si>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</si>
  <si>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</si>
  <si>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</si>
  <si>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</si>
  <si>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</si>
  <si>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</si>
  <si>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</si>
  <si>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</si>
  <si>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</si>
  <si>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</si>
  <si>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</si>
  <si>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</si>
  <si>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</si>
  <si>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</si>
  <si>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</si>
  <si>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</si>
  <si>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</si>
  <si>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</si>
  <si>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</si>
  <si>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</si>
  <si>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</si>
  <si>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</si>
  <si>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</si>
  <si>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</si>
  <si>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</si>
  <si>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</si>
  <si>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</si>
  <si>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</si>
  <si>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</si>
  <si>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</si>
  <si>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</si>
  <si>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</si>
  <si>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</si>
  <si>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</si>
  <si>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</si>
  <si>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</si>
  <si>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</si>
  <si>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</si>
  <si>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</si>
  <si>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</si>
  <si>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</si>
  <si>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</si>
  <si>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</si>
  <si>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</si>
  <si>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</si>
  <si>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</si>
  <si>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</si>
  <si>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</si>
  <si>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</si>
  <si>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</si>
  <si>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</si>
  <si>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</si>
  <si>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</si>
  <si>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</si>
  <si>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</si>
  <si>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</si>
  <si>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</si>
  <si>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</si>
  <si>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</si>
  <si>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</si>
  <si>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</si>
  <si>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</si>
  <si>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</si>
  <si>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</si>
  <si>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</si>
  <si>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</si>
  <si>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</si>
  <si>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</si>
  <si>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</si>
  <si>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</si>
  <si>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</si>
  <si>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</si>
  <si>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</si>
  <si>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</si>
  <si>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</si>
  <si>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</si>
  <si>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</si>
  <si>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</si>
  <si>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</si>
  <si>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</si>
  <si>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</si>
  <si>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</si>
  <si>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</si>
  <si>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</si>
  <si>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</si>
  <si>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</si>
  <si>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</si>
  <si>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</si>
  <si>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</si>
  <si>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</si>
  <si>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</si>
  <si>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</si>
  <si>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</si>
  <si>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</si>
  <si>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</si>
  <si>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</si>
  <si>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</si>
  <si>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</si>
  <si>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</si>
  <si>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</si>
  <si>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</si>
  <si>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</si>
  <si>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</si>
  <si>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</si>
  <si>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</si>
  <si>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</si>
  <si>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</si>
  <si>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</si>
  <si>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</si>
  <si>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</si>
  <si>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</si>
  <si>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</si>
  <si>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</si>
  <si>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</si>
  <si>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</si>
  <si>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</si>
  <si>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</si>
  <si>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</si>
  <si>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</si>
  <si>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</si>
  <si>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</si>
  <si>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</si>
  <si>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</si>
  <si>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</si>
  <si>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</si>
  <si>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</si>
  <si>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</si>
  <si>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</si>
  <si>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</si>
  <si>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</si>
  <si>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</si>
  <si>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</si>
  <si>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</si>
  <si>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</si>
  <si>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</si>
  <si>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</si>
  <si>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</si>
  <si>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</si>
  <si>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</si>
  <si>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</si>
  <si>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</si>
  <si>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</si>
  <si>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</si>
  <si>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</si>
  <si>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</si>
  <si>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</si>
  <si>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</si>
  <si>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</si>
  <si>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</si>
  <si>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</si>
  <si>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</si>
  <si>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</si>
  <si>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</si>
  <si>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</si>
  <si>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</si>
  <si>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</si>
  <si>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</si>
  <si>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</si>
  <si>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</si>
  <si>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</si>
  <si>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</si>
  <si>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</si>
  <si>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</si>
  <si>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</si>
  <si>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</si>
  <si>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</si>
  <si>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</si>
  <si>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</si>
  <si>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</si>
  <si>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</si>
  <si>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</si>
  <si>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</si>
  <si>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</si>
  <si>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</si>
  <si>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</si>
  <si>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</si>
  <si>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</si>
  <si>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</si>
  <si>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</si>
  <si>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</si>
  <si>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</si>
  <si>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</si>
  <si>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</si>
  <si>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</si>
  <si>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</si>
  <si>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</si>
  <si>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</si>
  <si>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</si>
  <si>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</si>
  <si>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</si>
  <si>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</si>
  <si>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</si>
  <si>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</si>
  <si>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</si>
  <si>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</si>
  <si>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</si>
  <si>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</si>
  <si>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</si>
  <si>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</si>
  <si>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</si>
  <si>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</si>
  <si>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</si>
  <si>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</si>
  <si>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</si>
  <si>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</si>
  <si>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</si>
  <si>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</si>
  <si>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</si>
  <si>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</si>
  <si>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</si>
  <si>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</si>
  <si>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</si>
  <si>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</si>
  <si>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</si>
  <si>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</si>
  <si>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</si>
  <si>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</si>
  <si>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</si>
  <si>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</si>
  <si>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</si>
  <si>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</si>
  <si>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</si>
  <si>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</si>
  <si>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</si>
  <si>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</si>
  <si>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</si>
  <si>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</si>
  <si>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</si>
  <si>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</si>
  <si>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</si>
  <si>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</si>
  <si>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</si>
  <si>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</si>
  <si>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</si>
  <si>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</si>
  <si>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</si>
  <si>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</si>
  <si>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</si>
  <si>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</si>
  <si>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</si>
  <si>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</si>
  <si>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</si>
  <si>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</si>
  <si>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</si>
  <si>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</si>
  <si>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</si>
  <si>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</si>
  <si>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</si>
  <si>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</si>
  <si>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</si>
  <si>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</si>
  <si>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</si>
  <si>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</si>
  <si>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</si>
  <si>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</si>
  <si>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</si>
  <si>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</si>
  <si>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</si>
  <si>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</si>
  <si>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</si>
  <si>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</si>
  <si>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</si>
  <si>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</si>
  <si>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</si>
  <si>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</si>
  <si>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</si>
  <si>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</si>
  <si>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</si>
  <si>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</si>
  <si>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</si>
  <si>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</si>
  <si>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</si>
  <si>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</si>
  <si>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</si>
  <si>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</si>
  <si>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</si>
  <si>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</si>
  <si>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</si>
  <si>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</si>
  <si>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</si>
  <si>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</si>
  <si>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</si>
  <si>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</si>
  <si>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</si>
  <si>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</si>
  <si>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</si>
  <si>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</si>
  <si>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</si>
  <si>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</si>
  <si>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</si>
  <si>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</si>
  <si>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</si>
  <si>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</si>
  <si>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</si>
  <si>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</si>
  <si>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</si>
  <si>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</si>
  <si>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</si>
  <si>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</si>
  <si>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</si>
  <si>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</si>
  <si>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</si>
  <si>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</si>
  <si>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</si>
  <si>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</si>
  <si>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</si>
  <si>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</si>
  <si>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</si>
  <si>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</si>
  <si>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</si>
  <si>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</si>
  <si>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</si>
  <si>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</si>
  <si>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</si>
  <si>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</si>
  <si>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</si>
  <si>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</si>
  <si>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</si>
  <si>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</si>
  <si>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</si>
  <si>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</si>
  <si>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</si>
  <si>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</si>
  <si>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</si>
  <si>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</si>
  <si>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</si>
  <si>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</si>
  <si>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</si>
  <si>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</si>
  <si>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</si>
  <si>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</si>
  <si>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</si>
  <si>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</si>
  <si>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</si>
  <si>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</si>
  <si>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</si>
  <si>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</si>
  <si>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</si>
  <si>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</si>
  <si>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</si>
  <si>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</si>
  <si>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</si>
  <si>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</si>
  <si>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</si>
  <si>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</si>
  <si>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</si>
  <si>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</si>
  <si>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</si>
  <si>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</si>
  <si>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</si>
  <si>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</si>
  <si>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</si>
  <si>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</si>
  <si>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</si>
  <si>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</si>
  <si>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</si>
  <si>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</si>
  <si>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</si>
  <si>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</si>
  <si>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</si>
  <si>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</si>
  <si>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</si>
  <si>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</si>
  <si>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</si>
  <si>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</si>
  <si>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</si>
  <si>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</si>
  <si>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</si>
  <si>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</si>
  <si>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</si>
  <si>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</si>
  <si>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</si>
  <si>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</si>
  <si>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</si>
  <si>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</si>
  <si>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</si>
  <si>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</si>
  <si>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</si>
  <si>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</si>
  <si>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</si>
  <si>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</si>
  <si>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</si>
  <si>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</si>
  <si>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</si>
  <si>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</si>
  <si>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</si>
  <si>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</si>
  <si>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</si>
  <si>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</si>
  <si>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</si>
  <si>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</si>
  <si>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</si>
  <si>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</si>
  <si>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</si>
  <si>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</si>
  <si>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</si>
  <si>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</si>
  <si>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</si>
  <si>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</si>
  <si>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</si>
  <si>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</si>
  <si>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</si>
  <si>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</si>
  <si>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</si>
  <si>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</si>
  <si>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</si>
  <si>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</si>
  <si>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</si>
  <si>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</si>
  <si>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</si>
  <si>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</si>
  <si>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</si>
  <si>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</si>
  <si>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</si>
  <si>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</si>
  <si>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</si>
  <si>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</si>
  <si>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</si>
  <si>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</si>
  <si>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</si>
  <si>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</si>
  <si>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</si>
  <si>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</si>
  <si>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</si>
  <si>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</si>
  <si>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</si>
  <si>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</si>
  <si>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</si>
  <si>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</si>
  <si>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</si>
  <si>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</si>
  <si>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</si>
  <si>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</si>
  <si>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</si>
  <si>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</si>
  <si>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</si>
  <si>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</si>
  <si>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</si>
  <si>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</si>
  <si>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</si>
  <si>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</si>
  <si>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</si>
  <si>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</si>
  <si>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</si>
  <si>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</si>
  <si>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</si>
  <si>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</si>
  <si>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</si>
  <si>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</si>
  <si>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</si>
  <si>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</si>
  <si>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</si>
  <si>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</si>
  <si>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</si>
  <si>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</si>
  <si>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</si>
  <si>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</si>
  <si>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</si>
  <si>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</si>
  <si>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</si>
  <si>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</si>
  <si>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</si>
  <si>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</si>
  <si>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</si>
  <si>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</si>
  <si>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</si>
  <si>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</si>
  <si>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</si>
  <si>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</si>
  <si>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</si>
  <si>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</si>
  <si>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</si>
  <si>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</si>
  <si>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</si>
  <si>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</si>
  <si>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</si>
  <si>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</si>
  <si>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</si>
  <si>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</si>
  <si>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</si>
  <si>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</si>
  <si>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</si>
  <si>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</si>
  <si>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</si>
  <si>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</si>
  <si>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</si>
  <si>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</si>
  <si>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</si>
  <si>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</si>
  <si>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</si>
  <si>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</si>
  <si>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</si>
  <si>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</si>
  <si>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</si>
  <si>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</si>
  <si>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</si>
  <si>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</si>
  <si>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</si>
  <si>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</si>
  <si>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</si>
  <si>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</si>
  <si>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</si>
  <si>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</si>
  <si>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</si>
  <si>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</si>
  <si>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</si>
  <si>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</si>
  <si>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</si>
  <si>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</si>
  <si>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</si>
  <si>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</si>
  <si>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</si>
  <si>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</si>
  <si>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</si>
  <si>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</si>
  <si>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</si>
  <si>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</si>
  <si>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</si>
  <si>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</si>
  <si>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</si>
  <si>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</si>
  <si>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</si>
  <si>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</si>
  <si>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</si>
  <si>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</si>
  <si>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</si>
  <si>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</si>
  <si>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</si>
  <si>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</si>
  <si>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</si>
  <si>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</si>
  <si>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</si>
  <si>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</si>
  <si>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</si>
  <si>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</si>
  <si>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</si>
  <si>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</si>
  <si>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</si>
  <si>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</si>
  <si>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</si>
  <si>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</si>
  <si>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</si>
  <si>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</si>
  <si>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</si>
  <si>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</si>
  <si>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</si>
  <si>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</si>
  <si>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</si>
  <si>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</si>
  <si>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</si>
  <si>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</si>
  <si>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</si>
  <si>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</si>
  <si>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</si>
  <si>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</si>
  <si>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</si>
  <si>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</si>
  <si>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</si>
  <si>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</si>
  <si>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</si>
  <si>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</si>
  <si>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</si>
  <si>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</si>
  <si>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</si>
  <si>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</si>
  <si>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</si>
  <si>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</si>
  <si>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</si>
  <si>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</si>
  <si>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</si>
  <si>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</si>
  <si>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</si>
  <si>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</si>
  <si>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</si>
  <si>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</si>
  <si>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</si>
  <si>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</si>
  <si>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</si>
  <si>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</si>
  <si>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</si>
  <si>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</si>
  <si>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</si>
  <si>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</si>
  <si>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</si>
  <si>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</si>
  <si>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</si>
  <si>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</si>
  <si>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</si>
  <si>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</si>
  <si>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</si>
  <si>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</si>
  <si>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</si>
  <si>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</si>
  <si>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</si>
  <si>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</si>
  <si>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</si>
  <si>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</si>
  <si>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</si>
  <si>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</si>
  <si>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</si>
  <si>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</si>
  <si>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</si>
  <si>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</si>
  <si>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</si>
  <si>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</si>
  <si>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</si>
  <si>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</si>
  <si>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</si>
  <si>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</si>
  <si>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</si>
  <si>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</si>
  <si>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</si>
  <si>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</si>
  <si>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</si>
  <si>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</si>
  <si>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</si>
  <si>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</si>
  <si>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</si>
  <si>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</si>
  <si>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</si>
  <si>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</si>
  <si>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</si>
  <si>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</si>
  <si>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</si>
  <si>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</si>
  <si>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</si>
  <si>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</si>
  <si>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</si>
  <si>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</si>
  <si>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</si>
  <si>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</si>
  <si>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</si>
  <si>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</si>
  <si>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</si>
  <si>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</si>
  <si>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</si>
  <si>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</si>
  <si>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</si>
  <si>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</si>
  <si>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</si>
  <si>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</si>
  <si>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</si>
  <si>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</si>
  <si>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</si>
  <si>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</si>
  <si>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</si>
  <si>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</si>
  <si>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</si>
  <si>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</si>
  <si>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</si>
  <si>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</si>
  <si>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</si>
  <si>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</si>
  <si>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</si>
  <si>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</si>
  <si>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</si>
  <si>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</si>
  <si>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</si>
  <si>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</si>
  <si>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</si>
  <si>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</si>
  <si>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</si>
  <si>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</si>
  <si>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</si>
  <si>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</si>
  <si>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</si>
  <si>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</si>
  <si>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</si>
  <si>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</si>
  <si>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</si>
  <si>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</si>
  <si>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</si>
  <si>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</si>
  <si>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</si>
  <si>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</si>
  <si>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</si>
  <si>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</si>
  <si>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</si>
  <si>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</si>
  <si>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</si>
  <si>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</si>
  <si>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</si>
  <si>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</si>
  <si>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</si>
  <si>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</si>
  <si>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</si>
  <si>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</si>
  <si>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</si>
  <si>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</si>
  <si>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</si>
  <si>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</si>
  <si>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</si>
  <si>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</si>
  <si>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</si>
  <si>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</si>
  <si>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</si>
  <si>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</si>
  <si>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</si>
  <si>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</si>
  <si>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</si>
  <si>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</si>
  <si>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</si>
  <si>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</si>
  <si>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</si>
  <si>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</si>
  <si>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</si>
  <si>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</si>
  <si>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</si>
  <si>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</si>
  <si>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</si>
  <si>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</si>
  <si>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</si>
  <si>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</si>
  <si>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</si>
  <si>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</si>
  <si>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</si>
  <si>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</si>
  <si>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</si>
  <si>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</si>
  <si>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</si>
  <si>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</si>
  <si>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</si>
  <si>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</si>
  <si>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</si>
  <si>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</si>
  <si>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</si>
  <si>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</si>
  <si>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</si>
  <si>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</si>
  <si>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</si>
  <si>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</si>
  <si>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</si>
  <si>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</si>
  <si>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</si>
  <si>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</si>
  <si>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</si>
  <si>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</si>
  <si>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</si>
  <si>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</si>
  <si>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</si>
  <si>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</si>
  <si>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</si>
  <si>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</si>
  <si>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</si>
  <si>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</si>
  <si>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</si>
  <si>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</si>
  <si>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</si>
  <si>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</si>
  <si>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</si>
  <si>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</si>
  <si>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</si>
  <si>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</si>
  <si>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</si>
  <si>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</si>
  <si>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</si>
  <si>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</si>
  <si>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</si>
  <si>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</si>
  <si>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</si>
  <si>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</si>
  <si>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</si>
  <si>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</si>
  <si>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</si>
  <si>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</si>
  <si>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</si>
  <si>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</si>
  <si>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</si>
  <si>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</si>
  <si>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</si>
  <si>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</si>
  <si>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</si>
  <si>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</si>
  <si>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</si>
  <si>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</si>
  <si>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</si>
  <si>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</si>
  <si>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</si>
  <si>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</si>
  <si>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</si>
  <si>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</si>
  <si>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</si>
  <si>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</si>
  <si>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</si>
  <si>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</si>
  <si>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</si>
  <si>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</si>
  <si>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</si>
  <si>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</si>
  <si>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</si>
  <si>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</si>
  <si>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</si>
  <si>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</si>
  <si>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</si>
  <si>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</si>
  <si>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</si>
  <si>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</si>
  <si>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</si>
  <si>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</si>
  <si>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</si>
  <si>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</si>
  <si>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</si>
  <si>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</si>
  <si>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</si>
  <si>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</si>
  <si>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</si>
  <si>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</si>
  <si>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</si>
  <si>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</si>
  <si>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</si>
  <si>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</si>
  <si>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</si>
  <si>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</si>
  <si>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</si>
  <si>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</si>
  <si>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</si>
  <si>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</si>
  <si>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</si>
  <si>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</si>
  <si>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</si>
  <si>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</si>
  <si>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</si>
  <si>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</si>
  <si>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</si>
  <si>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</si>
  <si>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</si>
  <si>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</si>
  <si>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</si>
  <si>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</si>
  <si>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</si>
  <si>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</si>
  <si>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</si>
  <si>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</si>
  <si>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</si>
  <si>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</si>
  <si>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</si>
  <si>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</si>
  <si>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</si>
  <si>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</si>
  <si>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</si>
  <si>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</si>
  <si>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</si>
  <si>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</si>
  <si>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</si>
  <si>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</si>
  <si>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</si>
  <si>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</si>
  <si>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</si>
  <si>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</si>
  <si>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</si>
  <si>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</si>
  <si>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</si>
  <si>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</si>
  <si>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</si>
  <si>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</si>
  <si>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</si>
  <si>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</si>
  <si>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</si>
  <si>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</si>
  <si>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</si>
  <si>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</si>
  <si>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</si>
  <si>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</si>
  <si>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</si>
  <si>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</si>
  <si>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</si>
  <si>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</si>
  <si>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</si>
  <si>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</si>
  <si>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</si>
  <si>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</si>
  <si>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</si>
  <si>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</si>
  <si>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</si>
  <si>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</si>
  <si>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</si>
  <si>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</si>
  <si>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</si>
  <si>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</si>
  <si>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</si>
  <si>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</si>
  <si>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</si>
  <si>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</si>
  <si>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</si>
  <si>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</si>
  <si>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</si>
  <si>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</si>
  <si>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</si>
  <si>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</si>
  <si>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</si>
  <si>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</si>
  <si>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</si>
  <si>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</si>
  <si>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</si>
  <si>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</si>
  <si>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</si>
  <si>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</si>
  <si>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</si>
  <si>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</si>
  <si>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</si>
  <si>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</si>
  <si>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</si>
  <si>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</si>
  <si>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</si>
  <si>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</si>
  <si>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</si>
  <si>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</si>
  <si>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</si>
  <si>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</si>
  <si>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</si>
  <si>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</si>
  <si>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</si>
  <si>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</si>
  <si>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</si>
  <si>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</si>
  <si>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</si>
  <si>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</si>
  <si>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</si>
  <si>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</si>
  <si>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</si>
  <si>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</si>
  <si>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</si>
  <si>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</si>
  <si>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</si>
  <si>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</si>
  <si>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</si>
  <si>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</si>
  <si>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</si>
  <si>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</si>
  <si>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</si>
  <si>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</si>
  <si>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</si>
  <si>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</si>
  <si>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</si>
  <si>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</si>
  <si>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</si>
  <si>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</si>
  <si>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</si>
  <si>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</si>
  <si>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</si>
  <si>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</si>
  <si>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</si>
  <si>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</si>
  <si>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</si>
  <si>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</si>
  <si>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</si>
  <si>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</si>
  <si>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</si>
  <si>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</si>
  <si>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</si>
  <si>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</si>
  <si>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</si>
  <si>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</si>
  <si>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</si>
  <si>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</si>
  <si>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</si>
  <si>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</si>
  <si>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</si>
  <si>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</si>
  <si>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</si>
  <si>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</si>
  <si>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</si>
  <si>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</si>
  <si>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</si>
  <si>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</si>
  <si>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</si>
  <si>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</si>
  <si>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</si>
  <si>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</si>
  <si>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</si>
  <si>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</si>
  <si>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</si>
  <si>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</si>
  <si>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</si>
  <si>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</si>
  <si>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</si>
  <si>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</si>
  <si>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</si>
  <si>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</si>
  <si>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</si>
  <si>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</si>
  <si>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</si>
  <si>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</si>
  <si>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</si>
  <si>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</si>
  <si>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</si>
  <si>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</si>
  <si>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</si>
  <si>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</si>
  <si>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</si>
  <si>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</si>
  <si>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</si>
  <si>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</si>
  <si>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</si>
  <si>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</si>
  <si>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</si>
  <si>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</si>
  <si>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</si>
  <si>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</si>
  <si>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</si>
  <si>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</si>
  <si>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</si>
  <si>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</si>
  <si>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</si>
  <si>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</si>
  <si>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</si>
  <si>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</si>
  <si>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</si>
  <si>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</si>
  <si>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</si>
  <si>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</si>
  <si>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</si>
  <si>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</si>
  <si>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</si>
  <si>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</si>
  <si>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</si>
  <si>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</si>
  <si>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</si>
  <si>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</si>
  <si>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</si>
  <si>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</si>
  <si>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</si>
  <si>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</si>
  <si>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</si>
  <si>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</si>
  <si>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</si>
  <si>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</si>
  <si>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</si>
  <si>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</si>
  <si>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</si>
  <si>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</si>
  <si>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</si>
  <si>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</si>
  <si>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</si>
  <si>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</si>
  <si>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</si>
  <si>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</si>
  <si>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</si>
  <si>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</si>
  <si>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</si>
  <si>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</si>
  <si>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</si>
  <si>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</si>
  <si>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</si>
  <si>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</si>
  <si>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</si>
  <si>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</si>
  <si>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</si>
  <si>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</si>
  <si>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</si>
  <si>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</si>
  <si>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</si>
  <si>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</si>
  <si>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</si>
  <si>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</si>
  <si>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</si>
  <si>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</si>
  <si>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</si>
  <si>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</si>
  <si>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</si>
  <si>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</si>
  <si>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</si>
  <si>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</si>
  <si>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</si>
  <si>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</si>
  <si>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</si>
  <si>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</si>
  <si>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</si>
  <si>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</si>
  <si>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</si>
  <si>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</si>
  <si>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</si>
  <si>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</si>
  <si>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</si>
  <si>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</si>
  <si>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</si>
  <si>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</si>
  <si>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</si>
  <si>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</si>
  <si>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</si>
  <si>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</si>
  <si>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</si>
  <si>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</si>
  <si>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</si>
  <si>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</si>
  <si>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</si>
  <si>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</si>
  <si>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</si>
  <si>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</si>
  <si>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</si>
  <si>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</si>
  <si>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</si>
  <si>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</si>
  <si>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</si>
  <si>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</si>
  <si>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</si>
  <si>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</si>
  <si>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</si>
  <si>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</si>
  <si>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</si>
  <si>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</si>
  <si>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</si>
  <si>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</si>
  <si>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</si>
  <si>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</si>
  <si>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</si>
  <si>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</si>
  <si>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</si>
  <si>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</si>
  <si>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</si>
  <si>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</si>
  <si>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</si>
  <si>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</si>
  <si>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</si>
  <si>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</si>
  <si>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</si>
  <si>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</si>
  <si>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</si>
  <si>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</si>
  <si>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</si>
  <si>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</si>
  <si>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</si>
  <si>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</si>
  <si>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</si>
  <si>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</si>
  <si>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</si>
  <si>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</si>
  <si>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</si>
  <si>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</si>
  <si>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</si>
  <si>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</si>
  <si>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</si>
  <si>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</si>
  <si>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</si>
  <si>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</si>
  <si>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</si>
  <si>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</si>
  <si>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</si>
  <si>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</si>
  <si>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</si>
  <si>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</si>
  <si>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</si>
  <si>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</si>
  <si>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</si>
  <si>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</si>
  <si>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</si>
  <si>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</si>
  <si>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</si>
  <si>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</si>
  <si>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</si>
  <si>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</si>
  <si>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</si>
  <si>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</si>
  <si>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</si>
  <si>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</si>
  <si>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</si>
  <si>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</si>
  <si>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</si>
  <si>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</si>
  <si>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</si>
  <si>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</si>
  <si>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</si>
  <si>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</si>
  <si>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</si>
  <si>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</si>
  <si>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</si>
  <si>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</si>
  <si>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</si>
  <si>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</si>
  <si>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</si>
  <si>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</si>
  <si>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</si>
  <si>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</si>
  <si>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</si>
  <si>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</si>
  <si>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</si>
  <si>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</si>
  <si>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</si>
  <si>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</si>
  <si>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</si>
  <si>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</si>
  <si>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</si>
  <si>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</si>
  <si>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</si>
  <si>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</si>
  <si>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</si>
  <si>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</si>
  <si>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</si>
  <si>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</si>
  <si>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</si>
  <si>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</si>
  <si>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</si>
  <si>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</si>
  <si>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</si>
  <si>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</si>
  <si>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</si>
  <si>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</si>
  <si>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</si>
  <si>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</si>
  <si>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</si>
  <si>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</si>
  <si>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</si>
  <si>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</si>
  <si>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</si>
  <si>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</si>
  <si>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</si>
  <si>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</si>
  <si>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</si>
  <si>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</si>
  <si>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</si>
  <si>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</si>
  <si>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</si>
  <si>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</si>
  <si>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</si>
  <si>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</si>
  <si>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</si>
  <si>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</si>
  <si>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</si>
  <si>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</si>
  <si>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</si>
  <si>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</si>
  <si>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</si>
  <si>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</si>
  <si>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</si>
  <si>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</si>
  <si>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</si>
  <si>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</si>
  <si>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</si>
  <si>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</si>
  <si>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</si>
  <si>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</si>
  <si>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</si>
  <si>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</si>
  <si>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</si>
  <si>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</si>
  <si>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</si>
  <si>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</si>
  <si>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</si>
  <si>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</si>
  <si>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</si>
  <si>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</si>
  <si>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</si>
  <si>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</si>
  <si>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</si>
  <si>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</si>
  <si>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</si>
  <si>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</si>
  <si>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</si>
  <si>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</si>
  <si>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</si>
  <si>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</si>
  <si>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</si>
  <si>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</si>
  <si>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</si>
  <si>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</si>
  <si>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</si>
  <si>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</si>
  <si>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</si>
  <si>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</si>
  <si>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</si>
  <si>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</si>
  <si>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</si>
  <si>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</si>
  <si>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</si>
  <si>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</si>
  <si>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</si>
  <si>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</si>
  <si>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</si>
  <si>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</si>
  <si>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</si>
  <si>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</si>
  <si>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</si>
  <si>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</si>
  <si>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</si>
  <si>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</si>
  <si>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</si>
  <si>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</si>
  <si>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</si>
  <si>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</si>
  <si>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</si>
  <si>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</si>
  <si>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</si>
  <si>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</si>
  <si>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</si>
  <si>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</si>
  <si>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</si>
  <si>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</si>
  <si>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</si>
  <si>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</si>
  <si>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</si>
  <si>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</si>
  <si>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</si>
  <si>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</si>
  <si>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</si>
  <si>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</si>
  <si>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</si>
  <si>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</si>
  <si>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</si>
  <si>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</si>
  <si>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</si>
  <si>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</si>
  <si>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</si>
  <si>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</si>
  <si>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</si>
  <si>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</si>
  <si>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</si>
  <si>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</si>
  <si>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</si>
  <si>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</si>
  <si>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</si>
  <si>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</si>
  <si>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</si>
  <si>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</si>
  <si>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</si>
  <si>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</si>
  <si>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</si>
  <si>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</si>
  <si>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</si>
  <si>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</si>
  <si>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</si>
  <si>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</si>
  <si>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</si>
  <si>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</si>
  <si>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</si>
  <si>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</si>
  <si>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</si>
  <si>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</si>
  <si>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</si>
  <si>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</si>
  <si>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</si>
  <si>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</si>
  <si>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</si>
  <si>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</si>
  <si>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</si>
  <si>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</si>
  <si>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</si>
  <si>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</si>
  <si>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</si>
  <si>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</si>
  <si>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</si>
  <si>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</si>
  <si>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</si>
  <si>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</si>
  <si>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</si>
  <si>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</si>
  <si>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</si>
  <si>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</si>
  <si>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</si>
  <si>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</si>
  <si>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</si>
  <si>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</si>
  <si>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</si>
  <si>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</si>
  <si>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</si>
  <si>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</si>
  <si>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</si>
  <si>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</si>
  <si>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</si>
  <si>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</si>
  <si>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</si>
  <si>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</si>
  <si>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</si>
  <si>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</si>
  <si>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</si>
  <si>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</si>
  <si>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</si>
  <si>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</si>
  <si>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</si>
  <si>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</si>
  <si>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</si>
  <si>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</si>
  <si>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</si>
  <si>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</si>
  <si>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</si>
  <si>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</si>
  <si>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</si>
  <si>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</si>
  <si>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</si>
  <si>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</si>
  <si>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</si>
  <si>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</si>
  <si>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</si>
  <si>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</si>
  <si>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</si>
  <si>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</si>
  <si>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</si>
  <si>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</si>
  <si>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</si>
  <si>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</si>
  <si>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</si>
  <si>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</si>
  <si>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</si>
  <si>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</si>
  <si>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</si>
  <si>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</si>
  <si>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</si>
  <si>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</si>
  <si>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</si>
  <si>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</si>
  <si>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</si>
  <si>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</si>
  <si>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</si>
  <si>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</si>
  <si>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</si>
  <si>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</si>
  <si>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</si>
  <si>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</si>
  <si>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</si>
  <si>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</si>
  <si>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</si>
  <si>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</si>
  <si>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</si>
  <si>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</si>
  <si>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</si>
  <si>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</si>
  <si>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</si>
  <si>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</si>
  <si>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</si>
  <si>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</si>
  <si>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</si>
  <si>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</si>
  <si>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</si>
  <si>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</si>
  <si>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</si>
  <si>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</si>
  <si>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</si>
  <si>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</si>
  <si>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</si>
  <si>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</si>
  <si>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</si>
  <si>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</si>
  <si>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</si>
  <si>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</si>
  <si>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</si>
  <si>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</si>
  <si>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</si>
  <si>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</si>
  <si>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</si>
  <si>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</si>
  <si>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</si>
  <si>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</si>
  <si>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</si>
  <si>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</si>
  <si>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</si>
  <si>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</si>
  <si>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</si>
  <si>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</si>
  <si>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</si>
  <si>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</si>
  <si>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</si>
  <si>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</si>
  <si>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</si>
  <si>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</si>
  <si>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</si>
  <si>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</si>
  <si>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</si>
  <si>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</si>
  <si>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</si>
  <si>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</si>
  <si>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</si>
  <si>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</si>
  <si>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</si>
  <si>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</si>
  <si>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</si>
  <si>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</si>
  <si>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</si>
  <si>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</si>
  <si>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</si>
  <si>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</si>
  <si>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</si>
  <si>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</si>
  <si>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</si>
  <si>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</si>
  <si>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</si>
  <si>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</si>
  <si>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</si>
  <si>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</si>
  <si>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</si>
  <si>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</si>
  <si>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</si>
  <si>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</si>
  <si>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</si>
  <si>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</si>
  <si>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</si>
  <si>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</si>
  <si>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</si>
  <si>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</si>
  <si>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</si>
  <si>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</si>
  <si>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</si>
  <si>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</si>
  <si>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</si>
  <si>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</si>
  <si>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</si>
  <si>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</si>
  <si>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</si>
  <si>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</si>
  <si>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</si>
  <si>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</si>
  <si>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</si>
  <si>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</si>
  <si>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</si>
  <si>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</si>
  <si>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</si>
  <si>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</si>
  <si>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</si>
  <si>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</si>
  <si>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</si>
  <si>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</si>
  <si>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</si>
  <si>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</si>
  <si>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</si>
  <si>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</si>
  <si>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</si>
  <si>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</si>
  <si>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</si>
  <si>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</si>
  <si>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</si>
  <si>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</si>
  <si>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</si>
  <si>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</si>
  <si>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</si>
  <si>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</si>
  <si>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</si>
  <si>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</si>
  <si>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</si>
  <si>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</si>
  <si>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</si>
  <si>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</si>
  <si>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</si>
  <si>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</si>
  <si>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</si>
  <si>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</si>
  <si>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</si>
  <si>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</si>
  <si>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</si>
  <si>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</si>
  <si>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</si>
  <si>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</si>
  <si>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</si>
  <si>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</si>
  <si>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</si>
  <si>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</si>
  <si>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</si>
  <si>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</si>
  <si>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</si>
  <si>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</si>
  <si>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</si>
  <si>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</si>
  <si>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</si>
  <si>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</si>
  <si>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</si>
  <si>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</si>
  <si>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</si>
  <si>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</si>
  <si>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</si>
  <si>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</si>
  <si>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</si>
  <si>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</si>
  <si>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</si>
  <si>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</si>
  <si>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</si>
  <si>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</si>
  <si>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</si>
  <si>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</si>
  <si>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</si>
  <si>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</si>
  <si>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</si>
  <si>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</si>
  <si>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</si>
  <si>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</si>
  <si>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</si>
  <si>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</si>
  <si>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</si>
  <si>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</si>
  <si>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</si>
  <si>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</si>
  <si>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</si>
  <si>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</si>
  <si>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</si>
  <si>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</si>
  <si>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</si>
  <si>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</si>
  <si>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</si>
  <si>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</si>
  <si>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</si>
  <si>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</si>
  <si>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</si>
  <si>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</si>
  <si>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</si>
  <si>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</si>
  <si>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</si>
  <si>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</si>
  <si>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</si>
  <si>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</si>
  <si>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</si>
  <si>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</si>
  <si>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</si>
  <si>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</si>
  <si>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</si>
  <si>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</si>
  <si>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</si>
  <si>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</si>
  <si>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</si>
  <si>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</si>
  <si>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</si>
  <si>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</si>
  <si>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</si>
  <si>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</si>
  <si>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</si>
  <si>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</si>
  <si>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</si>
  <si>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</si>
  <si>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</si>
  <si>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</si>
  <si>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</si>
  <si>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</si>
  <si>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</si>
  <si>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</si>
  <si>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</si>
  <si>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</si>
  <si>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</si>
  <si>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</si>
  <si>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</si>
  <si>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</si>
  <si>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</si>
  <si>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</si>
  <si>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</si>
  <si>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</si>
  <si>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</si>
  <si>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</si>
  <si>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</si>
  <si>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</si>
  <si>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</si>
  <si>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</si>
  <si>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</si>
  <si>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</si>
  <si>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</si>
  <si>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</si>
  <si>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</si>
  <si>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</si>
  <si>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</si>
  <si>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</si>
  <si>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</si>
  <si>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</si>
  <si>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</si>
  <si>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</si>
  <si>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</si>
  <si>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</si>
  <si>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</si>
  <si>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</si>
  <si>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</si>
  <si>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</si>
  <si>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</si>
  <si>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</si>
  <si>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</si>
  <si>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</si>
  <si>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</si>
  <si>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</si>
  <si>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</si>
  <si>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</si>
  <si>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</si>
  <si>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</si>
  <si>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</si>
  <si>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</si>
  <si>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</si>
  <si>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</si>
  <si>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</si>
  <si>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</si>
  <si>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</si>
  <si>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</si>
  <si>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</si>
  <si>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</si>
  <si>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</si>
  <si>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</si>
  <si>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</si>
  <si>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</si>
  <si>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</si>
  <si>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</si>
  <si>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</si>
  <si>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</si>
  <si>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</si>
  <si>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</si>
  <si>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</si>
  <si>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</si>
  <si>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</si>
  <si>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</si>
  <si>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</si>
  <si>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</si>
  <si>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</si>
  <si>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</si>
  <si>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</si>
  <si>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</si>
  <si>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</si>
  <si>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</si>
  <si>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</si>
  <si>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</si>
  <si>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</si>
  <si>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</si>
  <si>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</si>
  <si>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</si>
  <si>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</si>
  <si>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</si>
  <si>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</si>
  <si>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</si>
  <si>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</si>
  <si>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</si>
  <si>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</si>
  <si>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</si>
  <si>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</si>
  <si>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</si>
  <si>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</si>
  <si>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</si>
  <si>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</si>
  <si>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</si>
  <si>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</si>
  <si>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</si>
  <si>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</si>
  <si>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</si>
  <si>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</si>
  <si>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</si>
  <si>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</si>
  <si>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</si>
  <si>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</si>
  <si>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</si>
  <si>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</si>
  <si>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</si>
  <si>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</si>
  <si>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</si>
  <si>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</si>
  <si>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</si>
  <si>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</si>
  <si>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</si>
  <si>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</si>
  <si>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</si>
  <si>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</si>
  <si>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</si>
  <si>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</si>
  <si>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</si>
  <si>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</si>
  <si>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</si>
  <si>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</si>
  <si>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</si>
  <si>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</si>
  <si>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</si>
  <si>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</si>
  <si>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</si>
  <si>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</si>
  <si>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</si>
  <si>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</si>
  <si>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</si>
  <si>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</si>
  <si>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</si>
  <si>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</si>
  <si>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</si>
  <si>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</si>
  <si>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</si>
  <si>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</si>
  <si>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</si>
  <si>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</si>
  <si>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</si>
  <si>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</si>
  <si>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</si>
  <si>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</si>
  <si>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</si>
  <si>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</si>
  <si>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</si>
  <si>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</si>
  <si>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</si>
  <si>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</si>
  <si>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</si>
  <si>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</si>
  <si>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</si>
  <si>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</si>
  <si>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</si>
  <si>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</si>
  <si>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</si>
  <si>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</si>
  <si>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</si>
  <si>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</si>
  <si>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</si>
  <si>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</si>
  <si>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</si>
  <si>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</si>
  <si>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</si>
  <si>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</si>
  <si>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</si>
  <si>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</si>
  <si>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</si>
  <si>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</si>
  <si>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</si>
  <si>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</si>
  <si>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</si>
  <si>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</si>
  <si>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</si>
  <si>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</si>
  <si>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</si>
  <si>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</si>
  <si>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</si>
  <si>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</si>
  <si>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</si>
  <si>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</si>
  <si>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</si>
  <si>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</si>
  <si>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</si>
  <si>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</si>
  <si>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</si>
  <si>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</si>
  <si>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</si>
  <si>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</si>
  <si>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</si>
  <si>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</si>
  <si>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</si>
  <si>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</si>
  <si>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</si>
  <si>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</si>
  <si>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</si>
  <si>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</si>
  <si>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</si>
  <si>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</si>
  <si>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</si>
  <si>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</si>
  <si>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</si>
  <si>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</si>
  <si>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</si>
  <si>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</si>
  <si>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</si>
  <si>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</si>
  <si>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</si>
  <si>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</si>
  <si>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</si>
  <si>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</si>
  <si>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</si>
  <si>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</si>
  <si>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</si>
  <si>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</si>
  <si>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</si>
  <si>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</si>
  <si>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</si>
  <si>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</si>
  <si>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</si>
  <si>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</si>
  <si>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</si>
  <si>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</si>
  <si>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</si>
  <si>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</si>
  <si>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</si>
  <si>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</si>
  <si>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</si>
  <si>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</si>
  <si>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</si>
  <si>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</si>
  <si>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</si>
  <si>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</si>
  <si>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</si>
  <si>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</si>
  <si>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</si>
  <si>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</si>
  <si>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</si>
  <si>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</si>
  <si>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</si>
  <si>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</si>
  <si>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</si>
  <si>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</si>
  <si>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</si>
  <si>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</si>
  <si>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</si>
  <si>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</si>
  <si>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</si>
  <si>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</si>
  <si>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</si>
  <si>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</si>
  <si>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</si>
  <si>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</si>
  <si>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</si>
  <si>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</si>
  <si>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</si>
  <si>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</si>
  <si>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</si>
  <si>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</si>
  <si>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</si>
  <si>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</si>
  <si>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</si>
  <si>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</si>
  <si>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</si>
  <si>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</si>
  <si>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</si>
  <si>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</si>
  <si>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</si>
  <si>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</si>
  <si>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</si>
  <si>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</si>
  <si>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</si>
  <si>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</si>
  <si>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</si>
  <si>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</si>
  <si>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</si>
  <si>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</si>
  <si>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</si>
  <si>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</si>
  <si>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</si>
  <si>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</si>
  <si>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</si>
  <si>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</si>
  <si>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</si>
  <si>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</si>
  <si>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</si>
  <si>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</si>
  <si>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</si>
  <si>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</si>
  <si>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</si>
  <si>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</si>
  <si>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</si>
  <si>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</si>
  <si>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</si>
  <si>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</si>
  <si>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</si>
  <si>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</si>
  <si>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</si>
  <si>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</si>
  <si>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</si>
  <si>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</si>
  <si>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</si>
  <si>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</si>
  <si>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</si>
  <si>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</si>
  <si>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</si>
  <si>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</si>
  <si>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</si>
  <si>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</si>
  <si>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</si>
  <si>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</si>
  <si>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</si>
  <si>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</si>
  <si>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</si>
  <si>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</si>
  <si>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</si>
  <si>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</si>
  <si>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</si>
  <si>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</si>
  <si>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</si>
  <si>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</si>
  <si>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</si>
  <si>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</si>
  <si>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</si>
  <si>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</si>
  <si>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</si>
  <si>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</si>
  <si>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</si>
  <si>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</si>
  <si>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</si>
  <si>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</si>
  <si>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</si>
  <si>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</si>
  <si>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</si>
  <si>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</si>
  <si>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</si>
  <si>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</si>
  <si>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</si>
  <si>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</si>
  <si>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</si>
  <si>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</si>
  <si>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</si>
  <si>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</si>
  <si>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</si>
  <si>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</si>
  <si>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</si>
  <si>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</si>
  <si>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</si>
  <si>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</si>
  <si>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</si>
  <si>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</si>
  <si>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</si>
  <si>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</si>
  <si>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</si>
  <si>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</si>
  <si>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</si>
  <si>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</si>
  <si>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</si>
  <si>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</si>
  <si>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</si>
  <si>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</si>
  <si>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</si>
  <si>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</si>
  <si>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</si>
  <si>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</si>
  <si>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</si>
  <si>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</si>
  <si>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</si>
  <si>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</si>
  <si>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</si>
  <si>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</si>
  <si>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</si>
  <si>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</si>
  <si>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</si>
  <si>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</si>
  <si>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</si>
  <si>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</si>
  <si>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</si>
  <si>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</si>
  <si>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</si>
  <si>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</si>
  <si>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</si>
  <si>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</si>
  <si>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</si>
  <si>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</si>
  <si>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</si>
  <si>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</si>
  <si>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</si>
  <si>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</si>
  <si>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</si>
  <si>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</si>
  <si>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</si>
  <si>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</si>
  <si>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</si>
  <si>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</si>
  <si>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</si>
  <si>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</si>
  <si>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</si>
  <si>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</si>
  <si>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</si>
  <si>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</si>
  <si>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</si>
  <si>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</si>
  <si>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</si>
  <si>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</si>
  <si>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</si>
  <si>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</si>
  <si>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</si>
  <si>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</si>
  <si>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</si>
  <si>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</si>
  <si>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</si>
  <si>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</si>
  <si>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</si>
  <si>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</si>
  <si>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</si>
  <si>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</si>
  <si>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</si>
  <si>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</si>
  <si>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</si>
  <si>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</si>
  <si>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</si>
  <si>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</si>
  <si>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</si>
  <si>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</si>
  <si>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</si>
  <si>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</si>
  <si>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</si>
  <si>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</si>
  <si>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</si>
  <si>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</si>
  <si>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</si>
  <si>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</si>
  <si>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</si>
  <si>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</si>
  <si>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</si>
  <si>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</si>
  <si>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</si>
  <si>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</si>
  <si>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</si>
  <si>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</si>
  <si>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</si>
  <si>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</si>
  <si>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</si>
  <si>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</si>
  <si>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</si>
  <si>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</si>
  <si>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</si>
  <si>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</si>
  <si>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</si>
  <si>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</si>
  <si>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</si>
  <si>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</si>
  <si>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</si>
  <si>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</si>
  <si>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</si>
  <si>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</si>
  <si>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</si>
  <si>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</si>
  <si>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</si>
  <si>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</si>
  <si>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</si>
  <si>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</si>
  <si>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</si>
  <si>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</si>
  <si>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</si>
  <si>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</si>
  <si>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</si>
  <si>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</si>
  <si>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</si>
  <si>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</si>
  <si>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</si>
  <si>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</si>
  <si>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</si>
  <si>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</si>
  <si>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</si>
  <si>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</si>
  <si>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</si>
  <si>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</si>
  <si>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</si>
  <si>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</si>
  <si>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</si>
  <si>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</si>
  <si>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</si>
  <si>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</si>
  <si>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</si>
  <si>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</si>
  <si>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</si>
  <si>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</si>
  <si>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</si>
  <si>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</si>
  <si>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</si>
  <si>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</si>
  <si>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</si>
  <si>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</si>
  <si>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</si>
  <si>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</si>
  <si>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</si>
  <si>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</si>
  <si>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</si>
  <si>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</si>
  <si>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</si>
  <si>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</si>
  <si>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</si>
  <si>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</si>
  <si>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</si>
  <si>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</si>
  <si>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</si>
  <si>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</si>
  <si>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</si>
  <si>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</si>
  <si>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</si>
  <si>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</si>
  <si>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</si>
  <si>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</si>
  <si>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</si>
  <si>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</si>
  <si>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</si>
  <si>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</si>
  <si>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</si>
  <si>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</si>
  <si>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</si>
  <si>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</si>
  <si>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</si>
  <si>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</si>
  <si>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</si>
  <si>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</si>
  <si>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</si>
  <si>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</si>
  <si>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</si>
  <si>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</si>
  <si>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</si>
  <si>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</si>
  <si>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</si>
  <si>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</si>
  <si>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</si>
  <si>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</si>
  <si>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</si>
  <si>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</si>
  <si>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</si>
  <si>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</si>
  <si>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</si>
  <si>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</si>
  <si>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</si>
  <si>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</si>
  <si>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</si>
  <si>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</si>
  <si>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</si>
  <si>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</si>
  <si>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</si>
  <si>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</si>
  <si>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</si>
  <si>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</si>
  <si>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</si>
  <si>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</si>
  <si>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</si>
  <si>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</si>
  <si>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</si>
  <si>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</si>
  <si>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</si>
  <si>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</si>
  <si>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</si>
  <si>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</si>
  <si>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</si>
  <si>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</si>
  <si>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</si>
  <si>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</si>
  <si>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</si>
  <si>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</si>
  <si>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</si>
  <si>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</si>
  <si>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</si>
  <si>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</si>
  <si>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</si>
  <si>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</si>
  <si>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</si>
  <si>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</si>
  <si>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</si>
  <si>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</si>
  <si>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</si>
  <si>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</si>
  <si>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</si>
  <si>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</si>
  <si>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</si>
  <si>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</si>
  <si>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</si>
  <si>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</si>
  <si>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</si>
  <si>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</si>
  <si>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</si>
  <si>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</si>
  <si>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</si>
  <si>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</si>
  <si>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</si>
  <si>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</si>
  <si>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</si>
  <si>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</si>
  <si>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</si>
  <si>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</si>
  <si>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</si>
  <si>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</si>
  <si>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</si>
  <si>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</si>
  <si>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</si>
  <si>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</si>
  <si>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</si>
  <si>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</si>
  <si>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</si>
  <si>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</si>
  <si>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</si>
  <si>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</si>
  <si>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</si>
  <si>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</si>
  <si>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</si>
  <si>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</si>
  <si>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</si>
  <si>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</si>
  <si>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</si>
  <si>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</si>
  <si>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</si>
  <si>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</si>
  <si>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</si>
  <si>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</si>
  <si>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</si>
  <si>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</si>
  <si>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</si>
  <si>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</si>
  <si>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</si>
  <si>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</si>
  <si>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</si>
  <si>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</si>
  <si>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</si>
  <si>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</si>
  <si>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</si>
  <si>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</si>
  <si>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</si>
  <si>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</si>
  <si>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</si>
  <si>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</si>
  <si>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</si>
  <si>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</si>
  <si>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</si>
  <si>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</si>
  <si>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</si>
  <si>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</si>
  <si>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</si>
  <si>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</si>
  <si>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</si>
  <si>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</si>
  <si>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</si>
  <si>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</si>
  <si>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</si>
  <si>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</si>
  <si>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</si>
  <si>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</si>
  <si>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</si>
  <si>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</si>
  <si>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</si>
  <si>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</si>
  <si>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</si>
  <si>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</si>
  <si>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</si>
  <si>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</si>
  <si>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</si>
  <si>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</si>
  <si>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</si>
  <si>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</si>
  <si>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</si>
  <si>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</si>
  <si>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</si>
  <si>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</si>
  <si>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</si>
  <si>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</si>
  <si>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</si>
  <si>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</si>
  <si>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</si>
  <si>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</si>
  <si>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</si>
  <si>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</si>
  <si>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</si>
  <si>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</si>
  <si>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</si>
  <si>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</si>
  <si>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</si>
  <si>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</si>
  <si>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</si>
  <si>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</si>
  <si>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</si>
  <si>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</si>
  <si>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</si>
  <si>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</si>
  <si>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</si>
  <si>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</si>
  <si>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</si>
  <si>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</si>
  <si>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</si>
  <si>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</si>
  <si>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</si>
  <si>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</si>
  <si>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</si>
  <si>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</si>
  <si>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</si>
  <si>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</si>
  <si>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</si>
  <si>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</si>
  <si>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</si>
  <si>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</si>
  <si>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</si>
  <si>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</si>
  <si>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</si>
  <si>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</si>
  <si>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</si>
  <si>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</si>
  <si>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</si>
  <si>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</si>
  <si>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</si>
  <si>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</si>
  <si>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</si>
  <si>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</si>
  <si>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</si>
  <si>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</si>
  <si>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</si>
  <si>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</si>
  <si>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</si>
  <si>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</si>
  <si>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</si>
  <si>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</si>
  <si>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</si>
  <si>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</si>
  <si>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</si>
  <si>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</si>
  <si>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</si>
  <si>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</si>
  <si>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</si>
  <si>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</si>
  <si>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</si>
  <si>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</si>
  <si>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</si>
  <si>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</si>
  <si>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</si>
  <si>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</si>
  <si>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</si>
  <si>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</si>
  <si>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</si>
  <si>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</si>
  <si>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</si>
  <si>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</si>
  <si>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</si>
  <si>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</si>
  <si>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</si>
  <si>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</si>
  <si>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</si>
  <si>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</si>
  <si>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</si>
  <si>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</si>
  <si>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</si>
  <si>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</si>
  <si>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</si>
  <si>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</si>
  <si>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</si>
  <si>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</si>
  <si>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</si>
  <si>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</si>
  <si>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</si>
  <si>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</si>
  <si>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</si>
  <si>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</si>
  <si>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</si>
  <si>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</si>
  <si>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</si>
  <si>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</si>
  <si>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</si>
  <si>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</si>
  <si>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</si>
  <si>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</si>
  <si>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</si>
  <si>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</si>
  <si>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</si>
  <si>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</si>
  <si>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</si>
  <si>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</si>
  <si>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</si>
  <si>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</si>
  <si>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</si>
  <si>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</si>
  <si>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</si>
  <si>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</si>
  <si>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</si>
  <si>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</si>
  <si>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</si>
  <si>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</si>
  <si>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</si>
  <si>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</si>
  <si>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</si>
  <si>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</si>
  <si>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</si>
  <si>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</si>
  <si>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</si>
  <si>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</si>
  <si>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</si>
  <si>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</si>
  <si>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</si>
  <si>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</si>
  <si>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</si>
  <si>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</si>
  <si>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</si>
  <si>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</si>
  <si>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</si>
  <si>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</si>
  <si>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</si>
  <si>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</si>
  <si>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</si>
  <si>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</si>
  <si>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</si>
  <si>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</si>
  <si>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</si>
  <si>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</si>
  <si>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</si>
  <si>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</si>
  <si>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</si>
  <si>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</si>
  <si>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</si>
  <si>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</si>
  <si>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</si>
  <si>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</si>
  <si>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</si>
  <si>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</si>
  <si>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</si>
  <si>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</si>
  <si>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</si>
  <si>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</si>
  <si>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</si>
  <si>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</si>
  <si>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</si>
  <si>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</si>
  <si>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</si>
  <si>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</si>
  <si>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</si>
  <si>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</si>
  <si>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</si>
  <si>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</si>
  <si>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</si>
  <si>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</si>
  <si>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</si>
  <si>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</si>
  <si>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</si>
  <si>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</si>
  <si>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</si>
  <si>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</si>
  <si>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</si>
  <si>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</si>
  <si>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</si>
  <si>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</si>
  <si>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</si>
  <si>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</si>
  <si>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</si>
  <si>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</si>
  <si>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</si>
  <si>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</si>
  <si>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</si>
  <si>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</si>
  <si>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</si>
  <si>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</si>
  <si>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</si>
  <si>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</si>
  <si>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</si>
  <si>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</si>
  <si>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</si>
  <si>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</si>
  <si>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</si>
  <si>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</si>
  <si>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</si>
  <si>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</si>
  <si>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</si>
  <si>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</si>
  <si>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</si>
  <si>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</si>
  <si>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</si>
  <si>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</si>
  <si>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</si>
  <si>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</si>
  <si>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</si>
  <si>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</si>
  <si>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</si>
  <si>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</si>
  <si>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</si>
  <si>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</si>
  <si>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</si>
  <si>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</si>
  <si>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</si>
  <si>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</si>
  <si>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</si>
  <si>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</si>
  <si>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</si>
  <si>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</si>
  <si>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</si>
  <si>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</si>
  <si>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</si>
  <si>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</si>
  <si>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</si>
  <si>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</si>
  <si>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</si>
  <si>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</si>
  <si>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</si>
  <si>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</si>
  <si>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</si>
  <si>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</si>
  <si>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</si>
  <si>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</si>
  <si>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</si>
  <si>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</si>
  <si>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</si>
  <si>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</si>
  <si>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</si>
  <si>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</si>
  <si>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</si>
  <si>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</si>
  <si>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</si>
  <si>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</si>
  <si>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</si>
  <si>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</si>
  <si>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</si>
  <si>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</si>
  <si>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</si>
  <si>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</si>
  <si>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</si>
  <si>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</si>
  <si>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</si>
  <si>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</si>
  <si>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</si>
  <si>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</si>
  <si>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</si>
  <si>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</si>
  <si>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</si>
  <si>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</si>
  <si>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</si>
  <si>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</si>
  <si>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</si>
  <si>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</si>
  <si>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</si>
  <si>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</si>
  <si>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</si>
  <si>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</si>
  <si>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</si>
  <si>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</si>
  <si>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</si>
  <si>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</si>
  <si>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</si>
  <si>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</si>
  <si>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</si>
  <si>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</si>
  <si>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</si>
  <si>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</si>
  <si>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</si>
  <si>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</si>
  <si>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</si>
  <si>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</si>
  <si>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</si>
  <si>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</si>
  <si>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</si>
  <si>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</si>
  <si>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</si>
  <si>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</si>
  <si>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</si>
  <si>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</si>
  <si>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</si>
  <si>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</si>
  <si>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</si>
  <si>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</si>
  <si>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</si>
  <si>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</si>
  <si>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</si>
  <si>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</si>
  <si>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</si>
  <si>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</si>
  <si>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</si>
  <si>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</si>
  <si>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</si>
  <si>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</si>
  <si>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</si>
  <si>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</si>
  <si>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</si>
  <si>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</si>
  <si>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</si>
  <si>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</si>
  <si>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</si>
  <si>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</si>
  <si>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</si>
  <si>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</si>
  <si>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</si>
  <si>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</si>
  <si>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</si>
  <si>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</si>
  <si>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</si>
  <si>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</si>
  <si>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</si>
  <si>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</si>
  <si>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</si>
  <si>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</si>
  <si>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</si>
  <si>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</si>
  <si>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</si>
  <si>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</si>
  <si>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</si>
  <si>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</si>
  <si>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</si>
  <si>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</si>
  <si>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</si>
  <si>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</si>
  <si>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</si>
  <si>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</si>
  <si>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</si>
  <si>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</si>
  <si>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</si>
  <si>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</si>
  <si>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</si>
  <si>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</si>
  <si>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</si>
  <si>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</si>
  <si>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</si>
  <si>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</si>
  <si>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</si>
  <si>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</si>
  <si>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</si>
  <si>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</si>
  <si>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</si>
  <si>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</si>
  <si>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</si>
  <si>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</si>
  <si>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</si>
  <si>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</si>
  <si>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</si>
  <si>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</si>
  <si>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</si>
  <si>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</si>
  <si>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</si>
  <si>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</si>
  <si>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</si>
  <si>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</si>
  <si>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</si>
  <si>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</si>
  <si>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</si>
  <si>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</si>
  <si>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</si>
  <si>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</si>
  <si>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</si>
  <si>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</si>
  <si>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</si>
  <si>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</si>
  <si>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</si>
  <si>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</si>
  <si>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</si>
  <si>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</si>
  <si>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</si>
  <si>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</si>
  <si>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</si>
  <si>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</si>
  <si>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</si>
  <si>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</si>
  <si>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</si>
  <si>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</si>
  <si>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</si>
  <si>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</si>
  <si>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</si>
  <si>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</si>
  <si>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</si>
  <si>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</si>
  <si>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</si>
  <si>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</si>
  <si>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</si>
  <si>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</si>
  <si>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</si>
  <si>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</si>
  <si>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</si>
  <si>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</si>
  <si>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</si>
  <si>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</si>
  <si>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</si>
  <si>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</si>
  <si>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</si>
  <si>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</si>
  <si>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</si>
  <si>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</si>
  <si>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</si>
  <si>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</si>
  <si>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</si>
  <si>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</si>
  <si>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</si>
  <si>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</si>
  <si>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</si>
  <si>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</si>
  <si>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</si>
  <si>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</si>
  <si>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</si>
  <si>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</si>
  <si>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</si>
  <si>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</si>
  <si>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</si>
  <si>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</si>
  <si>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</si>
  <si>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</si>
  <si>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</si>
  <si>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</si>
  <si>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</si>
  <si>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</si>
  <si>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</si>
  <si>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</si>
  <si>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</si>
  <si>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</si>
  <si>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</si>
  <si>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</si>
  <si>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</si>
  <si>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</si>
  <si>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</si>
  <si>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</si>
  <si>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</si>
  <si>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</si>
  <si>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</si>
  <si>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</si>
  <si>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</si>
  <si>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</si>
  <si>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</si>
  <si>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</si>
  <si>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</si>
  <si>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</si>
  <si>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</si>
  <si>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</si>
  <si>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</si>
  <si>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</si>
  <si>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</si>
  <si>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</si>
  <si>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</si>
  <si>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</si>
  <si>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</si>
  <si>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</si>
  <si>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</si>
  <si>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</si>
  <si>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</si>
  <si>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</si>
  <si>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</si>
  <si>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</si>
  <si>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</si>
  <si>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</si>
  <si>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</si>
  <si>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</si>
  <si>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</si>
  <si>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</si>
  <si>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</si>
  <si>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</si>
  <si>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</si>
  <si>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</si>
  <si>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</si>
  <si>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</si>
  <si>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</si>
  <si>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</si>
  <si>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</si>
  <si>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</si>
  <si>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</si>
  <si>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</si>
  <si>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</si>
  <si>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</si>
  <si>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</si>
  <si>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</si>
  <si>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</si>
  <si>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</si>
  <si>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</si>
  <si>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</si>
  <si>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</si>
  <si>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</si>
  <si>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</si>
  <si>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</si>
  <si>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</si>
  <si>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</si>
  <si>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</si>
  <si>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</si>
  <si>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</si>
  <si>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</si>
  <si>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</si>
  <si>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</si>
  <si>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</si>
  <si>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</si>
  <si>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</si>
  <si>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</si>
  <si>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</si>
  <si>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</si>
  <si>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</si>
  <si>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</si>
  <si>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</si>
  <si>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</si>
  <si>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</si>
  <si>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</si>
  <si>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</si>
  <si>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</si>
  <si>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</si>
  <si>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</si>
  <si>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</si>
  <si>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</si>
  <si>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</si>
  <si>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</si>
  <si>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</si>
  <si>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</si>
  <si>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</si>
  <si>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</si>
  <si>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</si>
  <si>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</si>
  <si>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</si>
  <si>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</si>
  <si>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</si>
  <si>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</si>
  <si>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</si>
  <si>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</si>
  <si>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</si>
  <si>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</si>
  <si>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</si>
  <si>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</si>
  <si>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</si>
  <si>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</si>
  <si>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</si>
  <si>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</si>
  <si>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</si>
  <si>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</si>
  <si>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</si>
  <si>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</si>
  <si>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</si>
  <si>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</si>
  <si>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</si>
  <si>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</si>
  <si>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</si>
  <si>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</si>
  <si>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</si>
  <si>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</si>
  <si>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</si>
  <si>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</si>
  <si>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</si>
  <si>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</si>
  <si>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</si>
  <si>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</si>
  <si>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</si>
  <si>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</si>
  <si>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</si>
  <si>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</si>
  <si>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</si>
  <si>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</si>
  <si>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</si>
  <si>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</si>
  <si>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</si>
  <si>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</si>
  <si>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</si>
  <si>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</si>
  <si>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</si>
  <si>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</si>
  <si>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</si>
  <si>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</si>
  <si>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</si>
  <si>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</si>
  <si>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</si>
  <si>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</si>
  <si>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</si>
  <si>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</si>
  <si>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</si>
  <si>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</si>
  <si>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</si>
  <si>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</si>
  <si>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</si>
  <si>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</si>
  <si>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</si>
  <si>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</si>
  <si>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</si>
  <si>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</si>
  <si>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</si>
  <si>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</si>
  <si>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</si>
  <si>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</si>
  <si>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</si>
  <si>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</si>
  <si>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</si>
  <si>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</si>
  <si>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</si>
  <si>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</si>
  <si>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</si>
  <si>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</si>
  <si>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</si>
  <si>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</si>
  <si>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</si>
  <si>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</si>
  <si>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</si>
  <si>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</si>
  <si>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</si>
  <si>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</si>
  <si>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</si>
  <si>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</si>
  <si>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</si>
  <si>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</si>
  <si>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</si>
  <si>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</si>
  <si>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</si>
  <si>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</si>
  <si>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</si>
  <si>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</si>
  <si>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</si>
  <si>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</si>
  <si>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</si>
  <si>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</si>
  <si>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</si>
  <si>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</si>
  <si>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</si>
  <si>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</si>
  <si>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</si>
  <si>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</si>
  <si>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</si>
  <si>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</si>
  <si>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</si>
  <si>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</si>
  <si>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</si>
  <si>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</si>
  <si>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</si>
  <si>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</si>
  <si>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</si>
  <si>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</si>
  <si>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</si>
  <si>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</si>
  <si>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</si>
  <si>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</si>
  <si>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</si>
  <si>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</si>
  <si>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</si>
  <si>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</si>
  <si>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</si>
  <si>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</si>
  <si>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</si>
  <si>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</si>
  <si>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</si>
  <si>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</si>
  <si>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</si>
  <si>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</si>
  <si>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</si>
  <si>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</si>
  <si>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</si>
  <si>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</si>
  <si>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</si>
  <si>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</si>
  <si>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</si>
  <si>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</si>
  <si>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</si>
  <si>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</si>
  <si>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</si>
  <si>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</si>
  <si>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</si>
  <si>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</si>
  <si>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</si>
  <si>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</si>
  <si>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</si>
  <si>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</si>
  <si>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</si>
  <si>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</si>
  <si>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</si>
  <si>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</si>
  <si>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</si>
  <si>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</si>
  <si>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</si>
  <si>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</si>
  <si>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</si>
  <si>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</si>
  <si>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</si>
  <si>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</si>
  <si>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</si>
  <si>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</si>
  <si>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</si>
  <si>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</si>
  <si>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</si>
  <si>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</si>
  <si>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</si>
  <si>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</si>
  <si>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</si>
  <si>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</si>
  <si>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</si>
  <si>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</si>
  <si>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</si>
  <si>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</si>
  <si>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</si>
  <si>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</si>
  <si>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</si>
  <si>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</si>
  <si>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</si>
  <si>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</si>
  <si>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</si>
  <si>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</si>
  <si>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</si>
  <si>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</si>
  <si>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</si>
  <si>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</si>
  <si>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</si>
  <si>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</si>
  <si>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</si>
  <si>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</si>
  <si>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</si>
  <si>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</si>
  <si>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</si>
  <si>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</si>
  <si>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</si>
  <si>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</si>
  <si>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</si>
  <si>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</si>
  <si>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</si>
  <si>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</si>
  <si>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</si>
  <si>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</si>
  <si>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</si>
  <si>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</si>
  <si>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</si>
  <si>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</si>
  <si>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</si>
  <si>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</si>
  <si>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</si>
  <si>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</si>
  <si>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</si>
  <si>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</si>
  <si>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</si>
  <si>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</si>
  <si>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</si>
  <si>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</si>
  <si>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</si>
  <si>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</si>
  <si>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</si>
  <si>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</si>
  <si>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</si>
  <si>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</si>
  <si>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</si>
  <si>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</si>
  <si>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</si>
  <si>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</si>
  <si>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</si>
  <si>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</si>
  <si>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</si>
  <si>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</si>
  <si>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</si>
  <si>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</si>
  <si>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</si>
  <si>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</si>
  <si>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</si>
  <si>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</si>
  <si>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</si>
  <si>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</si>
  <si>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</si>
  <si>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</si>
  <si>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</si>
  <si>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</si>
  <si>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</si>
  <si>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</si>
  <si>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</si>
  <si>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</si>
  <si>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</si>
  <si>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</si>
  <si>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</si>
  <si>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</si>
  <si>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</si>
  <si>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</si>
  <si>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</si>
  <si>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</si>
  <si>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</si>
  <si>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</si>
  <si>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</si>
  <si>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</si>
  <si>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</si>
  <si>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</si>
  <si>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</si>
  <si>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</si>
  <si>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</si>
  <si>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</si>
  <si>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</si>
  <si>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</si>
  <si>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</si>
  <si>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</si>
  <si>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</si>
  <si>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</si>
  <si>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</si>
  <si>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</si>
  <si>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</si>
  <si>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</si>
  <si>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</si>
  <si>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</si>
  <si>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</si>
  <si>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</si>
  <si>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</si>
  <si>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</si>
  <si>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</si>
  <si>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</si>
  <si>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</si>
  <si>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</si>
  <si>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</si>
  <si>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</si>
  <si>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</si>
  <si>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</si>
  <si>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</si>
  <si>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</si>
  <si>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</si>
  <si>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</si>
  <si>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</si>
  <si>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</si>
  <si>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</si>
  <si>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</si>
  <si>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</si>
  <si>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</si>
  <si>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</si>
  <si>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</si>
  <si>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</si>
  <si>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</si>
  <si>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</si>
  <si>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</si>
  <si>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</si>
  <si>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</si>
  <si>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</si>
  <si>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</si>
  <si>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</si>
  <si>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</si>
  <si>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</si>
  <si>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</si>
  <si>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</si>
  <si>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</si>
  <si>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</si>
  <si>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</si>
  <si>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</si>
  <si>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</si>
  <si>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</si>
  <si>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</si>
  <si>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</si>
  <si>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</si>
  <si>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</si>
  <si>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</si>
  <si>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</si>
  <si>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</si>
  <si>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</si>
  <si>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</si>
  <si>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</si>
  <si>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</si>
  <si>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</si>
  <si>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</si>
  <si>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</si>
  <si>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</si>
  <si>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</si>
  <si>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</si>
  <si>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</si>
  <si>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</si>
  <si>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</si>
  <si>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</si>
  <si>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</si>
  <si>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</si>
  <si>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</si>
  <si>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</si>
  <si>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</si>
  <si>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</si>
  <si>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</si>
  <si>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</si>
  <si>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</si>
  <si>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</si>
  <si>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</si>
  <si>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</si>
  <si>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</si>
  <si>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</si>
  <si>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</si>
  <si>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</si>
  <si>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</si>
  <si>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</si>
  <si>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</si>
  <si>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</si>
  <si>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</si>
  <si>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</si>
  <si>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</si>
  <si>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</si>
  <si>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</si>
  <si>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</si>
  <si>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</si>
  <si>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</si>
  <si>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</si>
  <si>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</si>
  <si>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</si>
  <si>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</si>
  <si>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</si>
  <si>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</si>
  <si>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</si>
  <si>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</si>
  <si>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</si>
  <si>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</si>
  <si>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</si>
  <si>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</si>
  <si>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</si>
  <si>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</si>
  <si>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</si>
  <si>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</si>
  <si>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</si>
  <si>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</si>
  <si>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</si>
  <si>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</si>
  <si>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</si>
  <si>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</si>
  <si>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</si>
  <si>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</si>
  <si>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</si>
  <si>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</si>
  <si>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</si>
  <si>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</si>
  <si>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</si>
  <si>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</si>
  <si>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</si>
  <si>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</si>
  <si>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</si>
  <si>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</si>
  <si>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</si>
  <si>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</si>
  <si>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</si>
  <si>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</si>
  <si>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</si>
  <si>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</si>
  <si>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</si>
  <si>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</si>
  <si>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</si>
  <si>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</si>
  <si>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</si>
  <si>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</si>
  <si>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</si>
  <si>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</si>
  <si>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</si>
  <si>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</si>
  <si>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</si>
  <si>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</si>
  <si>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</si>
  <si>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</si>
  <si>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</si>
  <si>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</si>
  <si>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</si>
  <si>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</si>
  <si>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</si>
  <si>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</si>
  <si>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</si>
  <si>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</si>
  <si>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</si>
  <si>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</si>
  <si>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</si>
  <si>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</si>
  <si>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</si>
  <si>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</si>
  <si>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</si>
  <si>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</si>
  <si>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</si>
  <si>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</si>
  <si>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</si>
  <si>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</si>
  <si>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</si>
  <si>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</si>
  <si>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</si>
  <si>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</si>
  <si>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</si>
  <si>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</si>
  <si>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</si>
  <si>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</si>
  <si>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</si>
  <si>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</si>
  <si>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</si>
  <si>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</si>
  <si>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</si>
  <si>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</si>
  <si>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</si>
  <si>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</si>
  <si>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</si>
  <si>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</si>
  <si>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</si>
  <si>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</si>
  <si>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</si>
  <si>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</si>
  <si>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</si>
  <si>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</si>
  <si>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</si>
  <si>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</si>
  <si>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</si>
  <si>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</si>
  <si>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</si>
  <si>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</si>
  <si>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</si>
  <si>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</si>
  <si>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</si>
  <si>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</si>
  <si>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</si>
  <si>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</si>
  <si>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</si>
  <si>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</si>
  <si>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</si>
  <si>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</si>
  <si>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</si>
  <si>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</si>
  <si>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</si>
  <si>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</si>
  <si>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</si>
  <si>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</si>
  <si>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</si>
  <si>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</si>
  <si>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</si>
  <si>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</si>
  <si>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</si>
  <si>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</si>
  <si>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</si>
  <si>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</si>
  <si>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</si>
  <si>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</si>
  <si>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</si>
  <si>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</si>
  <si>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</si>
  <si>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</si>
  <si>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</si>
  <si>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</si>
  <si>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</si>
  <si>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</si>
  <si>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</si>
  <si>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</si>
  <si>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</si>
  <si>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</si>
  <si>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</si>
  <si>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</si>
  <si>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</si>
  <si>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</si>
  <si>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</si>
  <si>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</si>
  <si>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</si>
  <si>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</si>
  <si>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</si>
  <si>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</si>
  <si>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</si>
  <si>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</si>
  <si>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</si>
  <si>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</si>
  <si>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</si>
  <si>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</si>
  <si>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</si>
  <si>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</si>
  <si>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</si>
  <si>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</si>
  <si>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</si>
  <si>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</si>
  <si>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</si>
  <si>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</si>
  <si>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</si>
  <si>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</si>
  <si>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</si>
  <si>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</si>
  <si>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</si>
  <si>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</si>
  <si>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</si>
  <si>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</si>
  <si>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</si>
  <si>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</si>
  <si>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</si>
  <si>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</si>
  <si>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</si>
  <si>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</si>
  <si>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</si>
  <si>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</si>
  <si>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</si>
  <si>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</si>
  <si>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</si>
  <si>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</si>
  <si>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</si>
  <si>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</si>
  <si>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</si>
  <si>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</si>
  <si>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</si>
  <si>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</si>
  <si>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</si>
  <si>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</si>
  <si>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</si>
  <si>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</si>
  <si>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</si>
  <si>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</si>
  <si>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</si>
  <si>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</si>
  <si>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</si>
  <si>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</si>
  <si>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</si>
  <si>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</si>
  <si>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</si>
  <si>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</si>
  <si>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</si>
  <si>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</si>
  <si>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</si>
  <si>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</si>
  <si>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</si>
  <si>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</si>
  <si>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</si>
  <si>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</si>
  <si>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</si>
  <si>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</si>
  <si>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</si>
  <si>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</si>
  <si>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</si>
  <si>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</si>
  <si>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</si>
  <si>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</si>
  <si>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</si>
  <si>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</si>
  <si>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</si>
  <si>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</si>
  <si>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</si>
  <si>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</si>
  <si>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</si>
  <si>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</si>
  <si>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</si>
  <si>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</si>
  <si>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</si>
  <si>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</si>
  <si>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</si>
  <si>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</si>
  <si>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</si>
  <si>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</si>
  <si>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</si>
  <si>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</si>
  <si>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</si>
  <si>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</si>
  <si>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</si>
  <si>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</si>
  <si>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</si>
  <si>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</si>
  <si>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</si>
  <si>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</si>
  <si>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</si>
  <si>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</si>
  <si>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</si>
  <si>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</si>
  <si>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</si>
  <si>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</si>
  <si>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</si>
  <si>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</si>
  <si>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</si>
  <si>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</si>
  <si>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</si>
  <si>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</si>
  <si>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</si>
  <si>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</si>
  <si>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</si>
  <si>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</si>
  <si>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</si>
  <si>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</si>
  <si>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</si>
  <si>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</si>
  <si>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</si>
  <si>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</si>
  <si>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</si>
  <si>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</si>
  <si>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</si>
  <si>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</si>
  <si>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</si>
  <si>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</si>
  <si>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</si>
  <si>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</si>
  <si>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</si>
  <si>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</si>
  <si>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</si>
  <si>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</si>
  <si>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</si>
  <si>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</si>
  <si>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</si>
  <si>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</si>
  <si>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</si>
  <si>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</si>
  <si>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</si>
  <si>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</si>
  <si>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</si>
  <si>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</si>
  <si>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</si>
  <si>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</si>
  <si>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</si>
  <si>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</si>
  <si>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</si>
  <si>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</si>
  <si>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</si>
  <si>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</si>
  <si>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</si>
  <si>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</si>
  <si>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</si>
  <si>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</si>
  <si>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</si>
  <si>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</si>
  <si>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</si>
  <si>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</si>
  <si>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</si>
  <si>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</si>
  <si>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</si>
  <si>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</si>
  <si>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</si>
  <si>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</si>
  <si>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</si>
  <si>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</si>
  <si>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</si>
  <si>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</si>
  <si>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</si>
  <si>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</si>
  <si>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</si>
  <si>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</si>
  <si>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</si>
  <si>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</si>
  <si>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</si>
  <si>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</si>
  <si>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</si>
  <si>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</si>
  <si>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</si>
  <si>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</si>
  <si>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</si>
  <si>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</si>
  <si>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</si>
  <si>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</si>
  <si>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</si>
  <si>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</si>
  <si>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</si>
  <si>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</si>
  <si>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</si>
  <si>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</si>
  <si>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</si>
  <si>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</si>
  <si>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</si>
  <si>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</si>
  <si>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</si>
  <si>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</si>
  <si>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</si>
  <si>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</si>
  <si>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</si>
  <si>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</si>
  <si>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</si>
  <si>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</si>
  <si>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</si>
  <si>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</si>
  <si>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</si>
  <si>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</si>
  <si>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</si>
  <si>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</si>
  <si>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</si>
  <si>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</si>
  <si>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</si>
  <si>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</si>
  <si>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</si>
  <si>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</si>
  <si>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</si>
  <si>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</si>
  <si>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</si>
  <si>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</si>
  <si>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</si>
  <si>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</si>
  <si>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</si>
  <si>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</si>
  <si>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</si>
  <si>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</si>
  <si>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</si>
  <si>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</si>
  <si>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</si>
  <si>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</si>
  <si>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</si>
  <si>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</si>
  <si>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</si>
  <si>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</si>
  <si>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</si>
  <si>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</si>
  <si>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</si>
  <si>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</si>
  <si>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</si>
  <si>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</si>
  <si>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</si>
  <si>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</si>
  <si>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</si>
  <si>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</si>
  <si>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</si>
  <si>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</si>
  <si>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</si>
  <si>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</si>
  <si>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</si>
  <si>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</si>
  <si>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</si>
  <si>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</si>
  <si>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</si>
  <si>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</si>
  <si>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</si>
  <si>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</si>
  <si>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</si>
  <si>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</si>
  <si>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</si>
  <si>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</si>
  <si>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</si>
  <si>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</si>
  <si>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</si>
  <si>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</si>
  <si>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</si>
  <si>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</si>
  <si>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</si>
  <si>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</si>
  <si>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</si>
  <si>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</si>
  <si>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</si>
  <si>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</si>
  <si>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</si>
  <si>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</si>
  <si>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</si>
  <si>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</si>
  <si>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</si>
  <si>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</si>
  <si>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</si>
  <si>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</si>
  <si>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</si>
  <si>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</si>
  <si>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</si>
  <si>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</si>
  <si>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</si>
  <si>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</si>
  <si>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</si>
  <si>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</si>
  <si>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</si>
  <si>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</si>
  <si>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</si>
  <si>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</si>
  <si>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</si>
  <si>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</si>
  <si>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</si>
  <si>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</si>
  <si>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</si>
  <si>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</si>
  <si>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</si>
  <si>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</si>
  <si>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</si>
  <si>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</si>
  <si>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</si>
  <si>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</si>
  <si>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</si>
  <si>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</si>
  <si>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</si>
  <si>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</si>
  <si>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</si>
  <si>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</si>
  <si>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</si>
  <si>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</si>
  <si>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</si>
  <si>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</si>
  <si>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</si>
  <si>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</si>
  <si>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</si>
  <si>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</si>
  <si>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</si>
  <si>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</si>
  <si>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</si>
  <si>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</si>
  <si>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</si>
  <si>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</si>
  <si>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</si>
  <si>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</si>
  <si>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</si>
  <si>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</si>
  <si>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</si>
  <si>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</si>
  <si>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</si>
  <si>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</si>
  <si>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</si>
  <si>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</si>
  <si>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</si>
  <si>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</si>
  <si>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</si>
  <si>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</si>
  <si>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</si>
  <si>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</si>
  <si>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</si>
  <si>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</si>
  <si>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</si>
  <si>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</si>
  <si>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</si>
  <si>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</si>
  <si>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</si>
  <si>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</si>
  <si>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</si>
  <si>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</si>
  <si>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</si>
  <si>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</si>
  <si>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</si>
  <si>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</si>
  <si>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</si>
  <si>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</si>
  <si>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</si>
  <si>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</si>
  <si>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</si>
  <si>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</si>
  <si>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</si>
  <si>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</si>
  <si>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</si>
  <si>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</si>
  <si>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</si>
  <si>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</si>
  <si>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</si>
  <si>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</si>
  <si>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</si>
  <si>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</si>
  <si>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</si>
  <si>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</si>
  <si>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</si>
  <si>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</si>
  <si>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</si>
  <si>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</si>
  <si>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</si>
  <si>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</si>
  <si>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</si>
  <si>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</si>
  <si>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</si>
  <si>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</si>
  <si>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</si>
  <si>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</si>
  <si>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</si>
  <si>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</si>
  <si>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</si>
  <si>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</si>
  <si>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</si>
  <si>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</si>
  <si>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</si>
  <si>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</si>
  <si>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</si>
  <si>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</si>
  <si>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</si>
  <si>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</si>
  <si>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</si>
  <si>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</si>
  <si>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</si>
  <si>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</si>
  <si>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</si>
  <si>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</si>
  <si>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</si>
  <si>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</si>
  <si>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</si>
  <si>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</si>
  <si>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</si>
  <si>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</si>
  <si>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</si>
  <si>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</si>
  <si>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</si>
  <si>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</si>
  <si>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</si>
  <si>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</si>
  <si>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</si>
  <si>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</si>
  <si>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</si>
  <si>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</si>
  <si>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</si>
  <si>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</si>
  <si>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</si>
  <si>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</si>
  <si>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</si>
  <si>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</si>
  <si>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</si>
  <si>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</si>
  <si>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</si>
  <si>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</si>
  <si>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</si>
  <si>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</si>
  <si>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</si>
  <si>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</si>
  <si>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</si>
  <si>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</si>
  <si>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</si>
  <si>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</si>
  <si>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</si>
  <si>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</si>
  <si>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</si>
  <si>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</si>
  <si>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</si>
  <si>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</si>
  <si>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</si>
  <si>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</si>
  <si>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</si>
  <si>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</si>
  <si>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</si>
  <si>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</si>
  <si>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</si>
  <si>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</si>
  <si>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</si>
  <si>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</si>
  <si>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</si>
  <si>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</si>
  <si>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</si>
  <si>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</si>
  <si>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</si>
  <si>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</si>
  <si>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</si>
  <si>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</si>
  <si>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</si>
  <si>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</si>
  <si>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</si>
  <si>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</si>
  <si>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</si>
  <si>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</si>
  <si>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</si>
  <si>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</si>
  <si>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</si>
  <si>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</si>
  <si>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</si>
  <si>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</si>
  <si>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</si>
  <si>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</si>
  <si>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</si>
  <si>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</si>
  <si>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</si>
  <si>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</si>
  <si>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</si>
  <si>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</si>
  <si>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</si>
  <si>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</si>
  <si>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</si>
  <si>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</si>
  <si>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</si>
  <si>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</si>
  <si>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</si>
  <si>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</si>
  <si>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</si>
  <si>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</si>
  <si>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</si>
  <si>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</si>
  <si>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</si>
  <si>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</si>
  <si>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</si>
  <si>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</si>
  <si>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</si>
  <si>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</si>
  <si>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</si>
  <si>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</si>
  <si>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</si>
  <si>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</si>
  <si>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</si>
  <si>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</si>
  <si>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</si>
  <si>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</si>
  <si>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</si>
  <si>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</si>
  <si>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</si>
  <si>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</si>
  <si>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</si>
  <si>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</si>
  <si>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</si>
  <si>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</si>
  <si>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</si>
  <si>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</si>
  <si>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</si>
  <si>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</si>
  <si>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</si>
  <si>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</si>
  <si>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</si>
  <si>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</si>
  <si>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</si>
  <si>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</si>
  <si>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</si>
  <si>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</si>
  <si>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</si>
  <si>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</si>
  <si>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</si>
  <si>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</si>
  <si>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</si>
  <si>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</si>
  <si>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</si>
  <si>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</si>
  <si>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</si>
  <si>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</si>
  <si>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</si>
  <si>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</si>
  <si>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</si>
  <si>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</si>
  <si>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</si>
  <si>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</si>
  <si>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</si>
  <si>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</si>
  <si>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</si>
  <si>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</si>
  <si>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</si>
  <si>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</si>
  <si>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</si>
  <si>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</si>
  <si>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</si>
  <si>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</si>
  <si>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</si>
  <si>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</si>
  <si>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</si>
  <si>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</si>
  <si>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</si>
  <si>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</si>
  <si>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</si>
  <si>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</si>
  <si>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</si>
  <si>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</si>
  <si>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</si>
  <si>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</si>
  <si>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</si>
  <si>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</si>
  <si>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</si>
  <si>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</si>
  <si>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</si>
  <si>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</si>
  <si>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</si>
  <si>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</si>
  <si>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</si>
  <si>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</si>
  <si>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</si>
  <si>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</si>
  <si>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</si>
  <si>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</si>
  <si>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</si>
  <si>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</si>
  <si>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</si>
  <si>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</si>
  <si>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</si>
  <si>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</si>
  <si>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</si>
  <si>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</si>
  <si>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</si>
  <si>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</si>
  <si>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</si>
  <si>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</si>
  <si>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</si>
  <si>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</si>
  <si>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</si>
  <si>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</si>
  <si>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</si>
  <si>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</si>
  <si>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</si>
  <si>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</si>
  <si>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</si>
  <si>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</si>
  <si>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</si>
  <si>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</si>
  <si>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</si>
  <si>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</si>
  <si>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</si>
  <si>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</si>
  <si>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</si>
  <si>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</si>
  <si>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</si>
  <si>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</si>
  <si>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</si>
  <si>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</si>
  <si>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</si>
  <si>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</si>
  <si>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</si>
  <si>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</si>
  <si>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</si>
  <si>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</si>
  <si>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</si>
  <si>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</si>
  <si>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</si>
  <si>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</si>
  <si>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</si>
  <si>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</si>
  <si>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</si>
  <si>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</si>
  <si>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</si>
  <si>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</si>
  <si>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</si>
  <si>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</si>
  <si>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</si>
  <si>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</si>
  <si>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</si>
  <si>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</si>
  <si>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</si>
  <si>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</si>
  <si>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</si>
  <si>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</si>
  <si>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</si>
  <si>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</si>
  <si>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</si>
  <si>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</si>
  <si>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</si>
  <si>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</si>
  <si>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</si>
  <si>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</si>
  <si>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</si>
  <si>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</si>
  <si>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</si>
  <si>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</si>
  <si>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</si>
  <si>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</si>
  <si>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</si>
  <si>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</si>
  <si>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</si>
  <si>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</si>
  <si>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</si>
  <si>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</si>
  <si>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</si>
  <si>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</si>
  <si>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</si>
  <si>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</si>
  <si>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</si>
  <si>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</si>
  <si>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</si>
  <si>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</si>
  <si>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</si>
  <si>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</si>
  <si>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</si>
  <si>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</si>
  <si>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</si>
  <si>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</si>
  <si>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</si>
  <si>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</si>
  <si>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</si>
  <si>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</si>
  <si>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</si>
  <si>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</si>
  <si>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</si>
  <si>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</si>
  <si>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</si>
  <si>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</si>
  <si>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</si>
  <si>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</si>
  <si>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</si>
  <si>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</si>
  <si>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</si>
  <si>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</si>
  <si>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</si>
  <si>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</si>
  <si>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</si>
  <si>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</si>
  <si>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</si>
  <si>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</si>
  <si>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</si>
  <si>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</si>
  <si>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</si>
  <si>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</si>
  <si>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</si>
  <si>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</si>
  <si>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</si>
  <si>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</si>
  <si>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</si>
  <si>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</si>
  <si>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</si>
  <si>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</si>
  <si>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</si>
  <si>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</si>
  <si>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</si>
  <si>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</si>
  <si>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</si>
  <si>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</si>
  <si>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</si>
  <si>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</si>
  <si>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</si>
  <si>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</si>
  <si>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</si>
  <si>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</si>
  <si>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</si>
  <si>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</si>
  <si>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</si>
  <si>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</si>
  <si>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</si>
  <si>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</si>
  <si>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</si>
  <si>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</si>
  <si>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</si>
  <si>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</si>
  <si>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</si>
  <si>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</si>
  <si>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</si>
  <si>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</si>
  <si>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</si>
  <si>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</si>
  <si>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</si>
  <si>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</si>
  <si>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</si>
  <si>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</si>
  <si>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</si>
  <si>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</si>
  <si>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</si>
  <si>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</si>
  <si>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</si>
  <si>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</si>
  <si>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</si>
  <si>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</si>
  <si>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</si>
  <si>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</si>
  <si>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</si>
  <si>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</si>
  <si>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</si>
  <si>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</si>
  <si>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</si>
  <si>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</si>
  <si>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</si>
  <si>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</si>
  <si>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</si>
  <si>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</si>
  <si>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</si>
  <si>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</si>
  <si>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</si>
  <si>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</si>
  <si>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</si>
  <si>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</si>
  <si>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</si>
  <si>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</si>
  <si>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</si>
  <si>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</si>
  <si>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</si>
  <si>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</si>
  <si>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</si>
  <si>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</si>
  <si>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</si>
  <si>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</si>
  <si>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</si>
  <si>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</si>
  <si>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</si>
  <si>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</si>
  <si>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</si>
  <si>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</si>
  <si>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</si>
  <si>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</si>
  <si>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</si>
  <si>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</si>
  <si>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</si>
  <si>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</si>
  <si>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</si>
  <si>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</si>
  <si>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</si>
  <si>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</si>
  <si>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</si>
  <si>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</si>
  <si>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</si>
  <si>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</si>
  <si>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</si>
  <si>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</si>
  <si>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</si>
  <si>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</si>
  <si>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</si>
  <si>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</si>
  <si>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</si>
  <si>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</si>
  <si>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</si>
  <si>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</si>
  <si>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</si>
  <si>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</si>
  <si>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</si>
  <si>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</si>
  <si>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</si>
  <si>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</si>
  <si>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</si>
  <si>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</si>
  <si>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</si>
  <si>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</si>
  <si>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</si>
  <si>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</si>
  <si>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</si>
  <si>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</si>
  <si>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</si>
  <si>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</si>
  <si>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</si>
  <si>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</si>
  <si>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</si>
  <si>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</si>
  <si>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</si>
  <si>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</si>
  <si>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</si>
  <si>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</si>
  <si>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</si>
  <si>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</si>
  <si>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</si>
  <si>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</si>
  <si>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</si>
  <si>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</si>
  <si>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</si>
  <si>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</si>
  <si>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</si>
  <si>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</si>
  <si>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</si>
  <si>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</si>
  <si>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</si>
  <si>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</si>
  <si>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</si>
  <si>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</si>
  <si>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</si>
  <si>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</si>
  <si>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</si>
  <si>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</si>
  <si>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</si>
  <si>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</si>
  <si>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</si>
  <si>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</si>
  <si>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</si>
  <si>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</si>
  <si>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</si>
  <si>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</si>
  <si>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</si>
  <si>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</si>
  <si>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</si>
  <si>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</si>
  <si>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</si>
  <si>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</si>
  <si>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</si>
  <si>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</si>
  <si>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</si>
  <si>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</si>
  <si>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</si>
  <si>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</si>
  <si>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</si>
  <si>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</si>
  <si>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</si>
  <si>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</si>
  <si>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</si>
  <si>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</si>
  <si>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</si>
  <si>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</si>
  <si>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</si>
  <si>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</si>
  <si>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</si>
  <si>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</si>
  <si>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</si>
  <si>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</si>
  <si>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</si>
  <si>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</si>
  <si>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</si>
  <si>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</si>
  <si>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</si>
  <si>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</si>
  <si>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</si>
  <si>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</si>
  <si>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</si>
  <si>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</si>
  <si>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</si>
  <si>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</si>
  <si>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</si>
  <si>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</si>
  <si>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</si>
  <si>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</si>
  <si>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</si>
  <si>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</si>
  <si>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</si>
  <si>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</si>
  <si>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</si>
  <si>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</si>
  <si>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</si>
  <si>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</si>
  <si>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</si>
  <si>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</si>
  <si>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</si>
  <si>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</si>
  <si>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</si>
  <si>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</si>
  <si>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</si>
  <si>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</si>
  <si>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</si>
  <si>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</si>
  <si>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</si>
  <si>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</si>
  <si>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</si>
  <si>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</si>
  <si>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</si>
  <si>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</si>
  <si>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</si>
  <si>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</si>
  <si>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</si>
  <si>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</si>
  <si>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</si>
  <si>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</si>
  <si>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</si>
  <si>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</si>
  <si>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</si>
  <si>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</si>
  <si>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</si>
  <si>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</si>
  <si>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</si>
  <si>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</si>
  <si>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</si>
  <si>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</si>
  <si>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</si>
  <si>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</si>
  <si>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</si>
  <si>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</si>
  <si>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</si>
  <si>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</si>
  <si>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</si>
  <si>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</si>
  <si>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</si>
  <si>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</si>
  <si>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</si>
  <si>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</si>
  <si>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</si>
  <si>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</si>
  <si>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</si>
  <si>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</si>
  <si>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</si>
  <si>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</si>
  <si>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</si>
  <si>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</si>
  <si>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</si>
  <si>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</si>
  <si>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</si>
  <si>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</si>
  <si>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</si>
  <si>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</si>
  <si>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</si>
  <si>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</si>
  <si>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</si>
  <si>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</si>
  <si>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</si>
  <si>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</si>
  <si>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</si>
  <si>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</si>
  <si>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</si>
  <si>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</si>
  <si>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</si>
  <si>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</si>
  <si>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</si>
  <si>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</si>
  <si>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</si>
  <si>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</si>
  <si>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</si>
  <si>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</si>
  <si>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</si>
  <si>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</si>
  <si>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</si>
  <si>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</si>
  <si>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</si>
  <si>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</si>
  <si>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</si>
  <si>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</si>
  <si>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</si>
  <si>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</si>
  <si>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</si>
  <si>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</si>
  <si>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</si>
  <si>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</si>
  <si>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</si>
  <si>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</si>
  <si>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</si>
  <si>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</si>
  <si>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</si>
  <si>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</si>
  <si>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</si>
  <si>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</si>
  <si>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</si>
  <si>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</si>
  <si>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</si>
  <si>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</si>
  <si>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</si>
  <si>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</si>
  <si>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</si>
  <si>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</si>
  <si>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</si>
  <si>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</si>
  <si>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</si>
  <si>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</si>
  <si>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</si>
  <si>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</si>
  <si>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</si>
  <si>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</si>
  <si>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</si>
  <si>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</si>
  <si>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</si>
  <si>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</si>
  <si>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</si>
  <si>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</si>
  <si>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</si>
  <si>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</si>
  <si>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</si>
  <si>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</si>
  <si>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</si>
  <si>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</si>
  <si>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</si>
  <si>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</si>
  <si>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</si>
  <si>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</si>
  <si>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</si>
  <si>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</si>
  <si>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</si>
  <si>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</si>
  <si>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</si>
  <si>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</si>
  <si>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</si>
  <si>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</si>
  <si>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</si>
  <si>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</si>
  <si>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</si>
  <si>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</si>
  <si>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</si>
  <si>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</si>
  <si>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</si>
  <si>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</si>
  <si>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</si>
  <si>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</si>
  <si>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</si>
  <si>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</si>
  <si>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</si>
  <si>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</si>
  <si>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</si>
  <si>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</si>
  <si>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</si>
  <si>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</si>
  <si>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</si>
  <si>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</si>
  <si>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</si>
  <si>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</si>
  <si>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</si>
  <si>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</si>
  <si>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</si>
  <si>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</si>
  <si>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</si>
  <si>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</si>
  <si>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</si>
  <si>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</si>
  <si>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</si>
  <si>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</si>
  <si>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</si>
  <si>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</si>
  <si>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</si>
  <si>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</si>
  <si>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</si>
  <si>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</si>
  <si>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</si>
  <si>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</si>
  <si>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</si>
  <si>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</si>
  <si>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</si>
  <si>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</si>
  <si>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</si>
  <si>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</si>
  <si>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</si>
  <si>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</si>
  <si>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</si>
  <si>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</si>
  <si>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</si>
  <si>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</si>
  <si>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</si>
  <si>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</si>
  <si>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</si>
  <si>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</si>
  <si>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</si>
  <si>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</si>
  <si>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</si>
  <si>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</si>
  <si>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</si>
  <si>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</si>
  <si>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</si>
  <si>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</si>
  <si>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</si>
  <si>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</si>
  <si>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</si>
  <si>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</si>
  <si>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</si>
  <si>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</si>
  <si>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</si>
  <si>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</si>
  <si>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</si>
  <si>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</si>
  <si>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</si>
  <si>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</si>
  <si>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</si>
  <si>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</si>
  <si>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</si>
  <si>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</si>
  <si>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</si>
  <si>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</si>
  <si>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</si>
  <si>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</si>
  <si>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</si>
  <si>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</si>
  <si>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</si>
  <si>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</si>
  <si>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</si>
  <si>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</si>
  <si>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</si>
  <si>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</si>
  <si>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</si>
  <si>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</si>
  <si>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</si>
  <si>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</si>
  <si>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</si>
  <si>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</si>
  <si>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</si>
  <si>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</si>
  <si>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</si>
  <si>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</si>
  <si>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</si>
  <si>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</si>
  <si>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</si>
  <si>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</si>
  <si>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</si>
  <si>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</si>
  <si>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</si>
  <si>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</si>
  <si>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</si>
  <si>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</si>
  <si>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</si>
  <si>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</si>
  <si>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</si>
  <si>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</si>
  <si>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</si>
  <si>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</si>
  <si>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</si>
  <si>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</si>
  <si>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</si>
  <si>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</si>
  <si>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</si>
  <si>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</si>
  <si>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</si>
  <si>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</si>
  <si>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</si>
  <si>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</si>
  <si>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</si>
  <si>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</si>
  <si>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</si>
  <si>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</si>
  <si>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</si>
  <si>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</si>
  <si>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</si>
  <si>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</si>
  <si>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</si>
  <si>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</si>
  <si>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</si>
  <si>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</si>
  <si>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</si>
  <si>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</si>
  <si>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</si>
  <si>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</si>
  <si>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</si>
  <si>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</si>
  <si>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</si>
  <si>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</si>
  <si>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</si>
  <si>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</si>
  <si>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</si>
  <si>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</si>
  <si>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</si>
  <si>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</si>
  <si>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</si>
  <si>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</si>
  <si>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</si>
  <si>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</si>
  <si>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</si>
  <si>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</si>
  <si>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</si>
  <si>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</si>
  <si>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</si>
  <si>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</si>
  <si>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</si>
  <si>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</si>
  <si>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</si>
  <si>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</si>
  <si>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</si>
  <si>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</si>
  <si>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</si>
  <si>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</si>
  <si>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</si>
  <si>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</si>
  <si>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</si>
  <si>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</si>
  <si>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</si>
  <si>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</si>
  <si>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</si>
  <si>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</si>
  <si>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</si>
  <si>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</si>
  <si>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</si>
  <si>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</si>
  <si>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</si>
  <si>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</si>
  <si>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</si>
  <si>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</si>
  <si>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</si>
  <si>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</si>
  <si>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</si>
  <si>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</si>
  <si>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</si>
  <si>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</si>
  <si>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</si>
  <si>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</si>
  <si>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</si>
  <si>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</si>
  <si>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</si>
  <si>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</si>
  <si>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</si>
  <si>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</si>
  <si>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</si>
  <si>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</si>
  <si>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</si>
  <si>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</si>
  <si>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</si>
  <si>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</si>
  <si>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</si>
  <si>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</si>
  <si>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</si>
  <si>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</si>
  <si>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</si>
  <si>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</si>
  <si>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</si>
  <si>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</si>
  <si>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</si>
  <si>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</si>
  <si>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</si>
  <si>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</si>
  <si>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</si>
  <si>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</si>
  <si>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</si>
  <si>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</si>
  <si>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</si>
  <si>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</si>
  <si>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</si>
  <si>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</si>
  <si>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</si>
  <si>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</si>
  <si>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</si>
  <si>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</si>
  <si>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</si>
  <si>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</si>
  <si>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</si>
  <si>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</si>
  <si>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</si>
  <si>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</si>
  <si>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</si>
  <si>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</si>
  <si>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</si>
  <si>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</si>
  <si>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</si>
  <si>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</si>
  <si>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</si>
  <si>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</si>
  <si>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</si>
  <si>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</si>
  <si>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</si>
  <si>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</si>
  <si>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</si>
  <si>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</si>
  <si>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</si>
  <si>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</si>
  <si>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</si>
  <si>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</si>
  <si>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</si>
  <si>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</si>
  <si>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</si>
  <si>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</si>
  <si>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</si>
  <si>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</si>
  <si>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</si>
  <si>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</si>
  <si>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</si>
  <si>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</si>
  <si>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</si>
  <si>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</si>
  <si>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</si>
  <si>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</si>
  <si>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</si>
  <si>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</si>
  <si>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</si>
  <si>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</si>
  <si>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</si>
  <si>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</si>
  <si>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</si>
  <si>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</si>
  <si>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</si>
  <si>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</si>
  <si>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</si>
  <si>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</si>
  <si>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</si>
  <si>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</si>
  <si>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</si>
  <si>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</si>
  <si>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</si>
  <si>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</si>
  <si>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</si>
  <si>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</si>
  <si>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</si>
  <si>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</si>
  <si>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</si>
  <si>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</si>
  <si>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</si>
  <si>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</si>
  <si>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</si>
  <si>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</si>
  <si>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</si>
  <si>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</si>
  <si>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</si>
  <si>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</si>
  <si>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</si>
  <si>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</si>
  <si>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</si>
  <si>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</si>
  <si>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</si>
  <si>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</si>
  <si>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</si>
  <si>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</si>
  <si>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</si>
  <si>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</si>
  <si>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</si>
  <si>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</si>
  <si>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</si>
  <si>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</si>
  <si>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</si>
  <si>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</si>
  <si>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</si>
  <si>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</si>
  <si>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</si>
  <si>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</si>
  <si>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</si>
  <si>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</si>
  <si>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</si>
  <si>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</si>
  <si>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</si>
  <si>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</si>
  <si>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</si>
  <si>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</si>
  <si>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</si>
  <si>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</si>
  <si>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</si>
  <si>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</si>
  <si>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</si>
  <si>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</si>
  <si>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</si>
  <si>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</si>
  <si>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</si>
  <si>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</si>
  <si>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</si>
  <si>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</si>
  <si>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</si>
  <si>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</si>
  <si>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</si>
  <si>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</si>
  <si>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</si>
  <si>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</si>
  <si>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</si>
  <si>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</si>
  <si>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</si>
  <si>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</si>
  <si>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</si>
  <si>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</si>
  <si>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</si>
  <si>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</si>
  <si>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</si>
  <si>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</si>
  <si>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</si>
  <si>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</si>
  <si>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</si>
  <si>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</si>
  <si>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</si>
  <si>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</si>
  <si>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</si>
  <si>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</si>
  <si>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</si>
  <si>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</si>
  <si>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</si>
  <si>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</si>
  <si>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</si>
  <si>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</si>
  <si>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</si>
  <si>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</si>
  <si>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</si>
  <si>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</si>
  <si>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</si>
  <si>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</si>
  <si>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</si>
  <si>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</si>
  <si>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</si>
  <si>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</si>
  <si>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</si>
  <si>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</si>
  <si>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</si>
  <si>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</si>
  <si>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</si>
  <si>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</si>
  <si>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</si>
  <si>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</si>
  <si>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</si>
  <si>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</si>
  <si>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</si>
  <si>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</si>
  <si>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</si>
  <si>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</si>
  <si>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</si>
  <si>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</si>
  <si>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</si>
  <si>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</si>
  <si>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</si>
  <si>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</si>
  <si>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</si>
  <si>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</si>
  <si>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</si>
  <si>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</si>
  <si>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</si>
  <si>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</si>
  <si>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</si>
  <si>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</si>
  <si>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</si>
  <si>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</si>
  <si>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</si>
  <si>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</si>
  <si>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</si>
  <si>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</si>
  <si>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</si>
  <si>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</si>
  <si>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</si>
  <si>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</si>
  <si>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</si>
  <si>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</si>
  <si>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</si>
  <si>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</si>
  <si>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</si>
  <si>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</si>
  <si>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</si>
  <si>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</si>
  <si>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</si>
  <si>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</si>
  <si>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</si>
  <si>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</si>
  <si>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</si>
  <si>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</si>
  <si>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</si>
  <si>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</si>
  <si>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</si>
  <si>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</si>
  <si>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</si>
  <si>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</si>
  <si>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</si>
  <si>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</si>
  <si>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</si>
  <si>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</si>
  <si>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</si>
  <si>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</si>
  <si>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</si>
  <si>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</si>
  <si>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</si>
  <si>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</si>
  <si>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</si>
  <si>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</si>
  <si>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</si>
  <si>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</si>
  <si>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</si>
  <si>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</si>
  <si>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</si>
  <si>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</si>
  <si>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</si>
  <si>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</si>
  <si>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</si>
  <si>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</si>
  <si>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</si>
  <si>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</si>
  <si>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</si>
  <si>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</si>
  <si>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</si>
  <si>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</si>
  <si>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</si>
  <si>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</si>
  <si>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</si>
  <si>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</si>
  <si>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</si>
  <si>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</si>
  <si>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</si>
  <si>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</si>
  <si>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</si>
  <si>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</si>
  <si>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</si>
  <si>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</si>
  <si>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</si>
  <si>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</si>
  <si>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</si>
  <si>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</si>
  <si>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</si>
  <si>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</si>
  <si>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</si>
  <si>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</si>
  <si>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</si>
  <si>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</si>
  <si>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</si>
  <si>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</si>
  <si>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</si>
  <si>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</si>
  <si>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</si>
  <si>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</si>
  <si>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</si>
  <si>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</si>
  <si>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</si>
  <si>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</si>
  <si>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</si>
  <si>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</si>
  <si>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</si>
  <si>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</si>
  <si>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</si>
  <si>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</si>
  <si>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</si>
  <si>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</si>
  <si>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</si>
  <si>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</si>
  <si>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</si>
  <si>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</si>
  <si>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</si>
  <si>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</si>
  <si>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</si>
  <si>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</si>
  <si>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</si>
  <si>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</si>
  <si>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</si>
  <si>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</si>
  <si>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</si>
  <si>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</si>
  <si>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</si>
  <si>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</si>
  <si>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</si>
  <si>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</si>
  <si>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</si>
  <si>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</si>
  <si>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</si>
  <si>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</si>
  <si>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</si>
  <si>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</si>
  <si>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</si>
  <si>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</si>
  <si>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</si>
  <si>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</si>
  <si>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</si>
  <si>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</si>
  <si>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</si>
  <si>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</si>
  <si>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</si>
  <si>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</si>
  <si>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</si>
  <si>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</si>
  <si>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</si>
  <si>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</si>
  <si>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</si>
  <si>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</si>
  <si>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</si>
  <si>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</si>
  <si>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</si>
  <si>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</si>
  <si>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</si>
  <si>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</si>
  <si>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</si>
  <si>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</si>
  <si>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</si>
  <si>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</si>
  <si>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</si>
  <si>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</si>
  <si>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</si>
  <si>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</si>
  <si>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</si>
  <si>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</si>
  <si>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</si>
  <si>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</si>
  <si>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</si>
  <si>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</si>
  <si>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</si>
  <si>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</si>
  <si>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</si>
  <si>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</si>
  <si>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</si>
  <si>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</si>
  <si>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</si>
  <si>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</si>
  <si>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</si>
  <si>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</si>
  <si>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</si>
  <si>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</si>
  <si>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</si>
  <si>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</si>
  <si>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</si>
  <si>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</si>
  <si>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</si>
  <si>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</si>
  <si>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</si>
  <si>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</si>
  <si>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</si>
  <si>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</si>
  <si>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</si>
  <si>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</si>
  <si>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</si>
  <si>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</si>
  <si>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</si>
  <si>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</si>
  <si>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</si>
  <si>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</si>
  <si>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</si>
  <si>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</si>
  <si>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</si>
  <si>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</si>
  <si>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</si>
  <si>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</si>
  <si>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</si>
  <si>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</si>
  <si>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</si>
  <si>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</si>
  <si>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</si>
  <si>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</si>
  <si>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</si>
  <si>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</si>
  <si>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</si>
  <si>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</si>
  <si>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</si>
  <si>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</si>
  <si>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</si>
  <si>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</si>
  <si>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</si>
  <si>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</si>
  <si>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</si>
  <si>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</si>
  <si>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</si>
  <si>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</si>
  <si>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</si>
  <si>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</si>
  <si>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</si>
  <si>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</si>
  <si>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</si>
  <si>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</si>
  <si>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</si>
  <si>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</si>
  <si>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</si>
  <si>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</si>
  <si>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</si>
  <si>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</si>
  <si>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</si>
  <si>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</si>
  <si>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</si>
  <si>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</si>
  <si>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</si>
  <si>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</si>
  <si>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</si>
  <si>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</si>
  <si>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</si>
  <si>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</si>
  <si>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</si>
  <si>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</si>
  <si>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</si>
  <si>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</si>
  <si>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</si>
  <si>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</si>
  <si>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</si>
  <si>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</si>
  <si>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</si>
  <si>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</si>
  <si>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</si>
  <si>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</si>
  <si>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</si>
  <si>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</si>
  <si>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</si>
  <si>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</si>
  <si>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</si>
  <si>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</si>
  <si>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</si>
  <si>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</si>
  <si>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</si>
  <si>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</si>
  <si>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</si>
  <si>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</si>
  <si>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</si>
  <si>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</si>
  <si>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</si>
  <si>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</si>
  <si>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</si>
  <si>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</si>
  <si>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</si>
  <si>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</si>
  <si>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</si>
  <si>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</si>
  <si>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</si>
  <si>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</si>
  <si>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</si>
  <si>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</si>
  <si>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</si>
  <si>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</si>
  <si>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</si>
  <si>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</si>
  <si>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</si>
  <si>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</si>
  <si>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</si>
  <si>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</si>
  <si>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</si>
  <si>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</si>
  <si>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</si>
  <si>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</si>
  <si>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</si>
  <si>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</si>
  <si>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</si>
  <si>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</si>
  <si>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</si>
  <si>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</si>
  <si>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</si>
  <si>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</si>
  <si>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</si>
  <si>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</si>
  <si>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</si>
  <si>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</si>
  <si>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</si>
  <si>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</si>
  <si>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</si>
  <si>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</si>
  <si>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</si>
  <si>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</si>
  <si>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</si>
  <si>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</si>
  <si>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</si>
  <si>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</si>
  <si>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</si>
  <si>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</si>
  <si>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</si>
  <si>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</si>
  <si>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</si>
  <si>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</si>
  <si>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</si>
  <si>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</si>
  <si>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</si>
  <si>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</si>
  <si>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</si>
  <si>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</si>
  <si>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</si>
  <si>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</si>
  <si>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</si>
  <si>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</si>
  <si>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</si>
  <si>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</si>
  <si>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</si>
  <si>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</si>
  <si>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</si>
  <si>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</si>
  <si>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</si>
  <si>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</si>
  <si>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</si>
  <si>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</si>
  <si>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</si>
  <si>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</si>
  <si>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</si>
  <si>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</si>
  <si>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</si>
  <si>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</si>
  <si>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</si>
  <si>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</si>
  <si>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</si>
  <si>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</si>
  <si>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</si>
  <si>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</si>
  <si>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</si>
  <si>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</si>
  <si>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</si>
  <si>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</si>
  <si>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</si>
  <si>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</si>
  <si>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</si>
  <si>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</si>
  <si>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</si>
  <si>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</si>
  <si>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</si>
  <si>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</si>
  <si>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</si>
  <si>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</si>
  <si>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</si>
  <si>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</si>
  <si>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</si>
  <si>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</si>
  <si>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</si>
  <si>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</si>
  <si>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</si>
  <si>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</si>
  <si>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</si>
  <si>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</si>
  <si>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</si>
  <si>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</si>
  <si>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</si>
  <si>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</si>
  <si>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</si>
  <si>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</si>
  <si>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</si>
  <si>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</si>
  <si>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</si>
  <si>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</si>
  <si>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</si>
  <si>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</si>
  <si>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</si>
  <si>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</si>
  <si>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</si>
  <si>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</si>
  <si>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</si>
  <si>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</si>
  <si>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</si>
  <si>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</si>
  <si>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</si>
  <si>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</si>
  <si>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</si>
  <si>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</si>
  <si>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</si>
  <si>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</si>
  <si>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</si>
  <si>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</si>
  <si>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</si>
  <si>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</si>
  <si>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</si>
  <si>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</si>
  <si>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</si>
  <si>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</si>
  <si>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</si>
  <si>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</si>
  <si>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</si>
  <si>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</si>
  <si>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</si>
  <si>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</si>
  <si>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</si>
  <si>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</si>
  <si>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</si>
  <si>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</si>
  <si>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</si>
  <si>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</si>
  <si>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</si>
  <si>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</si>
  <si>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</si>
  <si>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</si>
  <si>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</si>
  <si>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</si>
  <si>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</si>
  <si>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</si>
  <si>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</si>
  <si>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</si>
  <si>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</si>
  <si>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</si>
  <si>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</si>
  <si>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</si>
  <si>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</si>
  <si>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</si>
  <si>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</si>
  <si>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</si>
  <si>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</si>
  <si>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</si>
  <si>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</si>
  <si>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</si>
  <si>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</si>
  <si>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</si>
  <si>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</si>
  <si>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</si>
  <si>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</si>
  <si>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</si>
  <si>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</si>
  <si>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</si>
  <si>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</si>
  <si>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</si>
  <si>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</si>
  <si>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</si>
  <si>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</si>
  <si>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</si>
  <si>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</si>
  <si>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</si>
  <si>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</si>
  <si>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</si>
  <si>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</si>
  <si>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</si>
  <si>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</si>
  <si>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</si>
  <si>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</si>
  <si>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</si>
  <si>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</si>
  <si>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</si>
  <si>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</si>
  <si>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</si>
  <si>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</si>
  <si>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</si>
  <si>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</si>
  <si>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</si>
  <si>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</si>
  <si>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</si>
  <si>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</si>
  <si>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</si>
  <si>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</si>
  <si>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</si>
  <si>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</si>
  <si>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</si>
  <si>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</si>
  <si>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</si>
  <si>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</si>
  <si>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</si>
  <si>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</si>
  <si>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</si>
  <si>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</si>
  <si>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</si>
  <si>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</si>
  <si>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</si>
  <si>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</si>
  <si>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</si>
  <si>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</si>
  <si>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</si>
  <si>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</si>
  <si>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</si>
  <si>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</si>
  <si>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</si>
  <si>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</si>
  <si>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</si>
  <si>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</si>
  <si>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</si>
  <si>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</si>
  <si>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</si>
  <si>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</si>
  <si>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</si>
  <si>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</si>
  <si>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</si>
  <si>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</si>
  <si>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</si>
  <si>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</si>
  <si>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</si>
  <si>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</si>
  <si>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</si>
  <si>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</si>
  <si>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</si>
  <si>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</si>
  <si>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</si>
  <si>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</si>
  <si>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</si>
  <si>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</si>
  <si>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</si>
  <si>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</si>
  <si>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</si>
  <si>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</si>
  <si>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</si>
  <si>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</si>
  <si>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</si>
  <si>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</si>
  <si>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</si>
  <si>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</si>
  <si>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</si>
  <si>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</si>
  <si>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</si>
  <si>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</si>
  <si>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</si>
  <si>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</si>
  <si>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</si>
  <si>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</si>
  <si>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</si>
  <si>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</si>
  <si>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</si>
  <si>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</si>
  <si>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</si>
  <si>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</si>
  <si>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</si>
  <si>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</si>
  <si>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</si>
  <si>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</si>
  <si>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</si>
  <si>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</si>
  <si>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</si>
  <si>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</si>
  <si>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</si>
  <si>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</si>
  <si>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</si>
  <si>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</si>
  <si>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</si>
  <si>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</si>
  <si>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</si>
  <si>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</si>
  <si>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</si>
  <si>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</si>
  <si>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</si>
  <si>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</si>
  <si>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</si>
  <si>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</si>
  <si>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</si>
  <si>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</si>
  <si>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</si>
  <si>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</si>
  <si>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</si>
  <si>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</si>
  <si>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</si>
  <si>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</si>
  <si>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</si>
  <si>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</si>
  <si>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</si>
  <si>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</si>
  <si>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</si>
  <si>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</si>
  <si>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</si>
  <si>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</si>
  <si>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</si>
  <si>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</si>
  <si>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</si>
  <si>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</si>
  <si>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</si>
  <si>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</si>
  <si>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</si>
  <si>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</si>
  <si>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</si>
  <si>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</si>
  <si>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</si>
  <si>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</si>
  <si>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</si>
  <si>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</si>
  <si>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</si>
  <si>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</si>
  <si>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</si>
  <si>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</si>
  <si>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</si>
  <si>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</si>
  <si>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</si>
  <si>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</si>
  <si>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</si>
  <si>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</si>
  <si>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</si>
  <si>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</si>
  <si>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</si>
  <si>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</si>
  <si>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</si>
  <si>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</si>
  <si>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</si>
  <si>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</si>
  <si>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</si>
  <si>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</si>
  <si>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</si>
  <si>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</si>
  <si>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</si>
  <si>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</si>
  <si>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</si>
  <si>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</si>
  <si>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</si>
  <si>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</si>
  <si>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</si>
  <si>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</si>
  <si>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</si>
  <si>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</si>
  <si>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</si>
  <si>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</si>
  <si>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</si>
  <si>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</si>
  <si>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</si>
  <si>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</si>
  <si>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</si>
  <si>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</si>
  <si>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</si>
  <si>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</si>
  <si>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</si>
  <si>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</si>
  <si>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</si>
  <si>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</si>
  <si>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</si>
  <si>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</si>
  <si>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</si>
  <si>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</si>
  <si>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</si>
  <si>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</si>
  <si>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</si>
  <si>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</si>
  <si>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</si>
  <si>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</si>
  <si>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</si>
  <si>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</si>
  <si>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</si>
  <si>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</si>
  <si>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</si>
  <si>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</si>
  <si>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</si>
  <si>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</si>
  <si>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</si>
  <si>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</si>
  <si>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</si>
  <si>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</si>
  <si>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</si>
  <si>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</si>
  <si>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</si>
  <si>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</si>
  <si>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</si>
  <si>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</si>
  <si>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</si>
  <si>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</si>
  <si>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</si>
  <si>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</si>
  <si>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</si>
  <si>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</si>
  <si>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</si>
  <si>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</si>
  <si>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</si>
  <si>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</si>
  <si>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</si>
  <si>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</si>
  <si>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</si>
  <si>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</si>
  <si>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</si>
  <si>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</si>
  <si>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</si>
  <si>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</si>
  <si>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</si>
  <si>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</si>
  <si>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</si>
  <si>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</si>
  <si>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</si>
  <si>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</si>
  <si>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</si>
  <si>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</si>
  <si>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</si>
  <si>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</si>
  <si>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</si>
  <si>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</si>
  <si>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</si>
  <si>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</si>
  <si>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</si>
  <si>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</si>
  <si>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</si>
  <si>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</si>
  <si>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</si>
  <si>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</si>
  <si>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</si>
  <si>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</si>
  <si>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</si>
  <si>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</si>
  <si>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</si>
  <si>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</si>
  <si>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</si>
  <si>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</si>
  <si>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</si>
  <si>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</si>
  <si>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</si>
  <si>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</si>
  <si>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</si>
  <si>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</si>
  <si>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</si>
  <si>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</si>
  <si>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</si>
  <si>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</si>
  <si>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</si>
  <si>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</si>
  <si>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</si>
  <si>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</si>
  <si>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</si>
  <si>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</si>
  <si>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</si>
  <si>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</si>
  <si>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</si>
  <si>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</si>
  <si>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</si>
  <si>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</si>
  <si>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</si>
  <si>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</si>
  <si>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</si>
  <si>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</si>
  <si>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</si>
  <si>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</si>
  <si>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</si>
  <si>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</si>
  <si>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</si>
  <si>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</si>
  <si>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</si>
  <si>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</si>
  <si>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</si>
  <si>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</si>
  <si>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</si>
  <si>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</si>
  <si>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</si>
  <si>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</si>
  <si>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</si>
  <si>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</si>
  <si>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</si>
  <si>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</si>
  <si>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</si>
  <si>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</si>
  <si>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</si>
  <si>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</si>
  <si>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</si>
  <si>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</si>
  <si>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</si>
  <si>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</si>
  <si>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</si>
  <si>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</si>
  <si>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</si>
  <si>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</si>
  <si>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</si>
  <si>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</si>
  <si>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</si>
  <si>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</si>
  <si>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</si>
  <si>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</si>
  <si>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</si>
  <si>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</si>
  <si>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</si>
  <si>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</si>
  <si>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</si>
  <si>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</si>
  <si>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</si>
  <si>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</si>
  <si>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</si>
  <si>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</si>
  <si>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</si>
  <si>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</si>
  <si>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</si>
  <si>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</si>
  <si>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</si>
  <si>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</si>
  <si>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</si>
  <si>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</si>
  <si>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</si>
  <si>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</si>
  <si>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</si>
  <si>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</si>
  <si>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</si>
  <si>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</si>
  <si>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</si>
  <si>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</si>
  <si>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</si>
  <si>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</si>
  <si>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</si>
  <si>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</si>
  <si>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</si>
  <si>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</si>
  <si>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</si>
  <si>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</si>
  <si>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</si>
  <si>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</si>
  <si>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</si>
  <si>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</si>
  <si>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</si>
  <si>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</si>
  <si>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</si>
  <si>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</si>
  <si>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</si>
  <si>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</si>
  <si>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</si>
  <si>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</si>
  <si>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</si>
  <si>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</si>
  <si>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</si>
  <si>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</si>
  <si>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</si>
  <si>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</si>
  <si>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</si>
  <si>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</si>
  <si>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</si>
  <si>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</si>
  <si>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</si>
  <si>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</si>
  <si>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</si>
  <si>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</si>
  <si>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</si>
  <si>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</si>
  <si>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</si>
  <si>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</si>
  <si>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</si>
  <si>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</si>
  <si>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</si>
  <si>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</si>
  <si>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</si>
  <si>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</si>
  <si>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</si>
  <si>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</si>
  <si>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</si>
  <si>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</si>
  <si>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</si>
  <si>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</si>
  <si>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</si>
  <si>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</si>
  <si>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</si>
  <si>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</si>
  <si>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</si>
  <si>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</si>
  <si>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</si>
  <si>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</si>
  <si>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</si>
  <si>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</si>
  <si>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</si>
  <si>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</si>
  <si>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</si>
  <si>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</si>
  <si>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</si>
  <si>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</si>
  <si>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</si>
  <si>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</si>
  <si>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</si>
  <si>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</si>
  <si>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</si>
  <si>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</si>
  <si>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</si>
  <si>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</si>
  <si>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</si>
  <si>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</si>
  <si>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</si>
  <si>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</si>
  <si>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</si>
  <si>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</si>
  <si>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</si>
  <si>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</si>
  <si>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</si>
  <si>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</si>
  <si>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</si>
  <si>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</si>
  <si>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</si>
  <si>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</si>
  <si>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</si>
  <si>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</si>
  <si>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</si>
  <si>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</si>
  <si>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</si>
  <si>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</si>
  <si>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</si>
  <si>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</si>
  <si>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</si>
  <si>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</si>
  <si>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</si>
  <si>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</si>
  <si>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</si>
  <si>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</si>
  <si>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</si>
  <si>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</si>
  <si>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</si>
  <si>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</si>
  <si>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</si>
  <si>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</si>
  <si>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</si>
  <si>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</si>
  <si>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</si>
  <si>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</si>
  <si>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</si>
  <si>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</si>
  <si>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</si>
  <si>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</si>
  <si>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</si>
  <si>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</si>
  <si>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</si>
  <si>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</si>
  <si>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</si>
  <si>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</si>
  <si>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</si>
  <si>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</si>
  <si>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</si>
  <si>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</si>
  <si>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</si>
  <si>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</si>
  <si>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</si>
  <si>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</si>
  <si>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</si>
  <si>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</si>
  <si>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</si>
  <si>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</si>
  <si>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</si>
  <si>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</si>
  <si>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</si>
  <si>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</si>
  <si>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</si>
  <si>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</si>
  <si>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</si>
  <si>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</si>
  <si>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</si>
  <si>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</si>
  <si>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</si>
  <si>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</si>
  <si>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</si>
  <si>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</si>
  <si>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</si>
  <si>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</si>
  <si>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</si>
  <si>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</si>
  <si>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</si>
  <si>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</si>
  <si>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</si>
  <si>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</si>
  <si>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</si>
  <si>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</si>
  <si>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</si>
  <si>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</si>
  <si>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</si>
  <si>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</si>
  <si>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</si>
  <si>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</si>
  <si>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</si>
  <si>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</si>
  <si>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</si>
  <si>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</si>
  <si>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</si>
  <si>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</si>
  <si>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</si>
  <si>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</si>
  <si>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</si>
  <si>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</si>
  <si>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</si>
  <si>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</si>
  <si>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</si>
  <si>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</si>
  <si>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</si>
  <si>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</si>
  <si>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</si>
  <si>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</si>
  <si>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</si>
  <si>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</si>
  <si>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</si>
  <si>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</si>
  <si>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</si>
  <si>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</si>
  <si>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</si>
  <si>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</si>
  <si>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</si>
  <si>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</si>
  <si>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</si>
  <si>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</si>
  <si>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</si>
  <si>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</si>
  <si>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</si>
  <si>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</si>
  <si>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</si>
  <si>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</si>
  <si>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</si>
  <si>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</si>
  <si>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</si>
  <si>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</si>
  <si>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</si>
  <si>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</si>
  <si>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</si>
  <si>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</si>
  <si>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</si>
  <si>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</si>
  <si>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</si>
  <si>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</si>
  <si>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</si>
  <si>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</si>
  <si>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</si>
  <si>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</si>
  <si>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</si>
  <si>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</si>
  <si>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</si>
  <si>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</si>
  <si>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</si>
  <si>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</si>
  <si>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</si>
  <si>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</si>
  <si>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</si>
  <si>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</si>
  <si>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</si>
  <si>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</si>
  <si>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</si>
  <si>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</si>
  <si>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</si>
  <si>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</si>
  <si>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</si>
  <si>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</si>
  <si>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</si>
  <si>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</si>
  <si>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</si>
  <si>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</si>
  <si>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</si>
  <si>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</si>
  <si>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</si>
  <si>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</si>
  <si>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</si>
  <si>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</si>
  <si>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</si>
  <si>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</si>
  <si>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</si>
  <si>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</si>
  <si>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</si>
  <si>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</si>
  <si>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</si>
  <si>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</si>
  <si>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</si>
  <si>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</si>
  <si>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</si>
  <si>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</si>
  <si>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</si>
  <si>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</si>
  <si>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</si>
  <si>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</si>
  <si>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</si>
  <si>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</si>
  <si>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</si>
  <si>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</si>
  <si>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</si>
  <si>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</si>
  <si>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</si>
  <si>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</si>
  <si>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</si>
  <si>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</si>
  <si>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</si>
  <si>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</si>
  <si>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</si>
  <si>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</si>
  <si>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</si>
  <si>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</si>
  <si>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</si>
  <si>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</si>
  <si>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</si>
  <si>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</si>
  <si>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</si>
  <si>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</si>
  <si>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</si>
  <si>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</si>
  <si>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</si>
  <si>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</si>
  <si>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</si>
  <si>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</si>
  <si>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</si>
  <si>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</si>
  <si>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</si>
  <si>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</si>
  <si>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</si>
  <si>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</si>
  <si>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</si>
  <si>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</si>
  <si>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</si>
  <si>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</si>
  <si>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</si>
  <si>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</si>
  <si>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</si>
  <si>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</si>
  <si>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</si>
  <si>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</si>
  <si>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</si>
  <si>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</si>
  <si>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</si>
  <si>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</si>
  <si>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</si>
  <si>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</si>
  <si>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</si>
  <si>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</si>
  <si>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</si>
  <si>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</si>
  <si>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</si>
  <si>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</si>
  <si>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</si>
  <si>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</si>
  <si>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</si>
  <si>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</si>
  <si>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</si>
  <si>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</si>
  <si>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</si>
  <si>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</si>
  <si>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</si>
  <si>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</si>
  <si>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</si>
  <si>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</si>
  <si>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</si>
  <si>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</si>
  <si>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</si>
  <si>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</si>
  <si>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</si>
  <si>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</si>
  <si>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</si>
  <si>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</si>
  <si>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</si>
  <si>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</si>
  <si>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</si>
  <si>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</si>
  <si>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</si>
  <si>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</si>
  <si>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</si>
  <si>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</si>
  <si>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</si>
  <si>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</si>
  <si>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</si>
  <si>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</si>
  <si>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</si>
  <si>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</si>
  <si>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</si>
  <si>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</si>
  <si>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</si>
  <si>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</si>
  <si>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</si>
  <si>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</si>
  <si>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</si>
  <si>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</si>
  <si>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</si>
  <si>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</si>
  <si>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</si>
  <si>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</si>
  <si>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</si>
  <si>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</si>
  <si>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</si>
  <si>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</si>
  <si>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</si>
  <si>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</si>
  <si>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</si>
  <si>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</si>
  <si>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</si>
  <si>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</si>
  <si>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</si>
  <si>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</si>
  <si>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</si>
  <si>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</si>
  <si>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</si>
  <si>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</si>
  <si>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</si>
  <si>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</si>
  <si>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</si>
  <si>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</si>
  <si>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</si>
  <si>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</si>
  <si>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</si>
  <si>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</si>
  <si>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</si>
  <si>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</si>
  <si>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</si>
  <si>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</si>
  <si>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</si>
  <si>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</si>
  <si>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</si>
  <si>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</si>
  <si>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</si>
  <si>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</si>
  <si>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</si>
  <si>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</si>
  <si>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</si>
  <si>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</si>
  <si>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</si>
  <si>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</si>
  <si>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</si>
  <si>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</si>
  <si>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</si>
  <si>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</si>
  <si>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</si>
  <si>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</si>
  <si>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</si>
  <si>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</si>
  <si>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</si>
  <si>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</si>
  <si>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</si>
  <si>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</si>
  <si>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</si>
  <si>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</si>
  <si>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</si>
  <si>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</si>
  <si>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</si>
  <si>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</si>
  <si>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</si>
  <si>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</si>
  <si>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</si>
  <si>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</si>
  <si>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</si>
  <si>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</si>
  <si>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</si>
  <si>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</si>
  <si>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</si>
  <si>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</si>
  <si>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</si>
  <si>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</si>
  <si>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</si>
  <si>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</si>
  <si>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</si>
  <si>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</si>
  <si>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</si>
  <si>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</si>
  <si>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</si>
  <si>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</si>
  <si>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</si>
  <si>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</si>
  <si>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</si>
  <si>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</si>
  <si>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</si>
  <si>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</si>
  <si>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</si>
  <si>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</si>
  <si>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</si>
  <si>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</si>
  <si>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</si>
  <si>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</si>
  <si>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</si>
  <si>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</si>
  <si>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</si>
  <si>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</si>
  <si>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</si>
  <si>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</si>
  <si>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</si>
  <si>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</si>
  <si>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</si>
  <si>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</si>
  <si>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</si>
  <si>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</si>
  <si>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</si>
  <si>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</si>
  <si>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</si>
  <si>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</si>
  <si>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</si>
  <si>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</si>
  <si>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</si>
  <si>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</si>
  <si>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</si>
  <si>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</si>
  <si>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</si>
  <si>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</si>
  <si>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</si>
  <si>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</si>
  <si>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</si>
  <si>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</si>
  <si>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</si>
  <si>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</si>
  <si>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</si>
  <si>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</si>
  <si>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</si>
  <si>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</si>
  <si>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</si>
  <si>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</si>
  <si>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</si>
  <si>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</si>
  <si>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</si>
  <si>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</si>
  <si>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</si>
  <si>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</si>
  <si>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</si>
  <si>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</si>
  <si>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</si>
  <si>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</si>
  <si>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</si>
  <si>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</si>
  <si>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</si>
  <si>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</si>
  <si>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</si>
  <si>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</si>
  <si>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</si>
  <si>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</si>
  <si>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</si>
  <si>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</si>
  <si>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</si>
  <si>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</si>
  <si>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</si>
  <si>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</si>
  <si>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</si>
  <si>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</si>
  <si>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</si>
  <si>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</si>
  <si>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</si>
  <si>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</si>
  <si>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</si>
  <si>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</si>
  <si>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</si>
  <si>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</si>
  <si>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</si>
  <si>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</si>
  <si>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</si>
  <si>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</si>
  <si>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</si>
  <si>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</si>
  <si>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</si>
  <si>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</si>
  <si>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</si>
  <si>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</si>
  <si>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</si>
  <si>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</si>
  <si>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</si>
  <si>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</si>
  <si>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</si>
  <si>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</si>
  <si>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</si>
  <si>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</si>
  <si>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</si>
  <si>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</si>
  <si>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</si>
  <si>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</si>
  <si>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</si>
  <si>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</si>
  <si>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</si>
  <si>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</si>
  <si>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</si>
  <si>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</si>
  <si>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</si>
  <si>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</si>
  <si>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</si>
  <si>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</si>
  <si>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</si>
  <si>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</si>
  <si>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</si>
  <si>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</si>
  <si>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</si>
  <si>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</si>
  <si>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</si>
  <si>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</si>
  <si>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</si>
  <si>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</si>
  <si>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</si>
  <si>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</si>
  <si>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</si>
  <si>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</si>
  <si>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</si>
  <si>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</si>
  <si>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</si>
  <si>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</si>
  <si>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</si>
  <si>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</si>
  <si>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</si>
  <si>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</si>
  <si>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</si>
  <si>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</si>
  <si>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</si>
  <si>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</si>
  <si>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</si>
  <si>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</si>
  <si>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</si>
  <si>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</si>
  <si>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</si>
  <si>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</si>
  <si>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</si>
  <si>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</si>
  <si>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</si>
  <si>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</si>
  <si>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</si>
  <si>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</si>
  <si>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</si>
  <si>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</si>
  <si>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</si>
  <si>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</si>
  <si>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</si>
  <si>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</si>
  <si>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</si>
  <si>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</si>
  <si>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</si>
  <si>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</si>
  <si>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</si>
  <si>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</si>
  <si>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</si>
  <si>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</si>
  <si>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</si>
  <si>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</si>
  <si>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</si>
  <si>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</si>
  <si>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</si>
  <si>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</si>
  <si>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</si>
  <si>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</si>
  <si>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</si>
  <si>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</si>
  <si>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</si>
  <si>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</si>
  <si>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</si>
  <si>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</si>
  <si>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</si>
  <si>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</si>
  <si>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</si>
  <si>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</si>
  <si>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</si>
  <si>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</si>
  <si>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</si>
  <si>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</si>
  <si>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</si>
  <si>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</si>
  <si>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</si>
  <si>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</si>
  <si>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</si>
  <si>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</si>
  <si>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</si>
  <si>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</si>
  <si>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</si>
  <si>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</si>
  <si>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</si>
  <si>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</si>
  <si>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</si>
  <si>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</si>
  <si>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</si>
  <si>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</si>
  <si>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</si>
  <si>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</si>
  <si>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</si>
  <si>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</si>
  <si>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</si>
  <si>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</si>
  <si>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</si>
  <si>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</si>
  <si>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</si>
  <si>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</si>
  <si>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</si>
  <si>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</si>
  <si>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</si>
  <si>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</si>
  <si>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</si>
  <si>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</si>
  <si>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</si>
  <si>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</si>
  <si>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</si>
  <si>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</si>
  <si>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</si>
  <si>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</si>
  <si>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</si>
  <si>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</si>
  <si>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</si>
  <si>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</si>
  <si>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</si>
  <si>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</si>
  <si>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</si>
  <si>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</si>
  <si>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</si>
  <si>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</si>
  <si>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</si>
  <si>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</si>
  <si>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</si>
  <si>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</si>
  <si>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</si>
  <si>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</si>
  <si>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</si>
  <si>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</si>
  <si>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</si>
  <si>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</si>
  <si>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</si>
  <si>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</si>
  <si>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</si>
  <si>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</si>
  <si>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</si>
  <si>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</si>
  <si>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</si>
  <si>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</si>
  <si>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</si>
  <si>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</si>
  <si>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</si>
  <si>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</si>
  <si>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</si>
  <si>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</si>
  <si>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</si>
  <si>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</si>
  <si>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</si>
  <si>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</si>
  <si>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</si>
  <si>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</si>
  <si>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</si>
  <si>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</si>
  <si>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</si>
  <si>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</si>
  <si>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</si>
  <si>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</si>
  <si>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</si>
  <si>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</si>
  <si>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</si>
  <si>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</si>
  <si>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</si>
  <si>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</si>
  <si>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</si>
  <si>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</si>
  <si>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</si>
  <si>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</si>
  <si>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</si>
  <si>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</si>
  <si>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</si>
  <si>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</si>
  <si>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</si>
  <si>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</si>
  <si>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</si>
  <si>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</si>
  <si>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</si>
  <si>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</si>
  <si>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</si>
  <si>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</si>
  <si>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</si>
  <si>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</si>
  <si>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</si>
  <si>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</si>
  <si>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</si>
  <si>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</si>
  <si>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</si>
  <si>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</si>
  <si>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</si>
  <si>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</si>
  <si>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</si>
  <si>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</si>
  <si>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</si>
  <si>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</si>
  <si>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</si>
  <si>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</si>
  <si>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</si>
  <si>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</si>
  <si>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</si>
  <si>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</si>
  <si>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</si>
  <si>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</si>
  <si>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</si>
  <si>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</si>
  <si>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</si>
  <si>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</si>
  <si>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</si>
  <si>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</si>
  <si>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</si>
  <si>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</si>
  <si>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</si>
  <si>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</si>
  <si>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</si>
  <si>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</si>
  <si>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</si>
  <si>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</si>
  <si>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</si>
  <si>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</si>
  <si>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</si>
  <si>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</si>
  <si>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</si>
  <si>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</si>
  <si>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</si>
  <si>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</si>
  <si>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</si>
  <si>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</si>
  <si>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</si>
  <si>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</si>
  <si>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</si>
  <si>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</si>
  <si>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</si>
  <si>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</si>
  <si>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</si>
  <si>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</si>
  <si>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</si>
  <si>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</si>
  <si>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</si>
  <si>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</si>
  <si>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</si>
  <si>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</si>
  <si>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</si>
  <si>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</si>
  <si>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</si>
  <si>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</si>
  <si>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</si>
  <si>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</si>
  <si>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</si>
  <si>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</si>
  <si>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</si>
  <si>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</si>
  <si>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</si>
  <si>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</si>
  <si>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</si>
  <si>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</si>
  <si>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</si>
  <si>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</si>
  <si>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</si>
  <si>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</si>
  <si>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</si>
  <si>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</si>
  <si>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</si>
  <si>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</si>
  <si>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</si>
  <si>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</si>
  <si>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</si>
  <si>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</si>
  <si>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</si>
  <si>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</si>
  <si>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</si>
  <si>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</si>
  <si>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</si>
  <si>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</si>
  <si>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</si>
  <si>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</si>
  <si>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</si>
  <si>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</si>
  <si>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</si>
  <si>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</si>
  <si>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</si>
  <si>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</si>
  <si>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</si>
  <si>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</si>
  <si>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</si>
  <si>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</si>
  <si>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</si>
  <si>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</si>
  <si>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</si>
  <si>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</si>
  <si>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</si>
  <si>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</si>
  <si>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</si>
  <si>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</si>
  <si>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</si>
  <si>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</si>
  <si>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</si>
  <si>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</si>
  <si>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</si>
  <si>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</si>
  <si>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</si>
  <si>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</si>
  <si>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</si>
  <si>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</si>
  <si>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</si>
  <si>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</si>
  <si>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</si>
  <si>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</si>
  <si>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</si>
  <si>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</si>
  <si>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</si>
  <si>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</si>
  <si>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</si>
  <si>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</si>
  <si>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</si>
  <si>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</si>
  <si>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</si>
  <si>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</si>
  <si>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</si>
  <si>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</si>
  <si>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</si>
  <si>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</si>
  <si>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</si>
  <si>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</si>
  <si>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</si>
  <si>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</si>
  <si>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</si>
  <si>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</si>
  <si>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</si>
  <si>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</si>
  <si>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</si>
  <si>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</si>
  <si>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</si>
  <si>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</si>
  <si>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</si>
  <si>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</si>
  <si>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</si>
  <si>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</si>
  <si>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</si>
  <si>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</si>
  <si>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</si>
  <si>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</si>
  <si>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</si>
  <si>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</si>
  <si>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</si>
  <si>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</si>
  <si>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</si>
  <si>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</si>
  <si>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</si>
  <si>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</si>
  <si>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</si>
  <si>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</si>
  <si>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</si>
  <si>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</si>
  <si>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</si>
  <si>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</si>
  <si>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</si>
  <si>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</si>
  <si>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</si>
  <si>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</si>
  <si>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</si>
  <si>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</si>
  <si>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</si>
  <si>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</si>
  <si>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</si>
  <si>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</si>
  <si>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</si>
  <si>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</si>
  <si>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</si>
  <si>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</si>
  <si>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</si>
  <si>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</si>
  <si>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</si>
  <si>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</si>
  <si>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</si>
  <si>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</si>
  <si>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</si>
  <si>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</si>
  <si>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</si>
  <si>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</si>
  <si>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</si>
  <si>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</si>
  <si>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</si>
  <si>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</si>
  <si>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</si>
  <si>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</si>
  <si>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</si>
  <si>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</si>
  <si>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</si>
  <si>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</si>
  <si>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</si>
  <si>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</si>
  <si>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</si>
  <si>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</si>
  <si>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</si>
  <si>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</si>
  <si>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</si>
  <si>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</si>
  <si>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</si>
  <si>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</si>
  <si>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</si>
  <si>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</si>
  <si>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</si>
  <si>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</si>
  <si>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</si>
  <si>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</si>
  <si>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</si>
  <si>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</si>
  <si>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</si>
  <si>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</si>
  <si>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</si>
  <si>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</si>
  <si>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</si>
  <si>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</si>
  <si>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</si>
  <si>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</si>
  <si>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</si>
  <si>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</si>
  <si>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</si>
  <si>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</si>
  <si>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</si>
  <si>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</si>
  <si>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</si>
  <si>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</si>
  <si>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</si>
  <si>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</si>
  <si>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</si>
  <si>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</si>
  <si>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</si>
  <si>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</si>
  <si>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</si>
  <si>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</si>
  <si>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</si>
  <si>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</si>
  <si>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</si>
  <si>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</si>
  <si>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</si>
  <si>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</si>
  <si>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</si>
  <si>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</si>
  <si>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</si>
  <si>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</si>
  <si>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</si>
  <si>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</si>
  <si>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</si>
  <si>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</si>
  <si>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</si>
  <si>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</si>
  <si>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</si>
  <si>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</si>
  <si>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</si>
  <si>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</si>
  <si>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</si>
  <si>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</si>
  <si>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</si>
  <si>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</si>
  <si>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</si>
  <si>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</si>
  <si>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</si>
  <si>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</si>
  <si>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</si>
  <si>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</si>
  <si>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</si>
  <si>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</si>
  <si>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</si>
  <si>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</si>
  <si>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</si>
  <si>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</si>
  <si>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</si>
  <si>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</si>
  <si>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</si>
  <si>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</si>
  <si>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</si>
  <si>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</si>
  <si>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</si>
  <si>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</si>
  <si>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</si>
  <si>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</si>
  <si>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</si>
  <si>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</si>
  <si>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</si>
  <si>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</si>
  <si>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</si>
  <si>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</si>
  <si>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</si>
  <si>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</si>
  <si>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</si>
  <si>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</si>
  <si>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</si>
  <si>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</si>
  <si>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</si>
  <si>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</si>
  <si>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</si>
  <si>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</si>
  <si>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</si>
  <si>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</si>
  <si>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</si>
  <si>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</si>
  <si>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</si>
  <si>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</si>
  <si>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</si>
  <si>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</si>
  <si>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</si>
  <si>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</si>
  <si>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</si>
  <si>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</si>
  <si>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</si>
  <si>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</si>
  <si>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</si>
  <si>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</si>
  <si>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</si>
  <si>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</si>
  <si>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</si>
  <si>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</si>
  <si>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</si>
  <si>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</si>
  <si>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</si>
  <si>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</si>
  <si>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</si>
  <si>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</si>
  <si>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</si>
  <si>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</si>
  <si>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</si>
  <si>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</si>
  <si>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</si>
  <si>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</si>
  <si>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</si>
  <si>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</si>
  <si>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</si>
  <si>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</si>
  <si>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</si>
  <si>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</si>
  <si>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</si>
  <si>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</si>
  <si>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</si>
  <si>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</si>
  <si>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</si>
  <si>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</si>
  <si>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</si>
  <si>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</si>
  <si>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</si>
  <si>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</si>
  <si>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</si>
  <si>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</si>
  <si>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</si>
  <si>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</si>
  <si>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</si>
  <si>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</si>
  <si>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</si>
  <si>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</si>
  <si>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</si>
  <si>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</si>
  <si>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</si>
  <si>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</si>
  <si>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</si>
  <si>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</si>
  <si>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</si>
  <si>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</si>
  <si>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</si>
  <si>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</si>
  <si>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</si>
  <si>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</si>
  <si>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</si>
  <si>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</si>
  <si>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</si>
  <si>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</si>
  <si>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</si>
  <si>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</si>
  <si>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</si>
  <si>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</si>
  <si>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</si>
  <si>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</si>
  <si>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</si>
  <si>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</si>
  <si>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</si>
  <si>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</si>
  <si>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</si>
  <si>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</si>
  <si>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</si>
  <si>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</si>
  <si>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</si>
  <si>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</si>
  <si>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</si>
  <si>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</si>
  <si>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</si>
  <si>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</si>
  <si>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</si>
  <si>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</si>
  <si>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</si>
  <si>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</si>
  <si>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</si>
  <si>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</si>
  <si>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</si>
  <si>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</si>
  <si>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</si>
  <si>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</si>
  <si>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</si>
  <si>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</si>
  <si>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</si>
  <si>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</si>
  <si>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</si>
  <si>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</si>
  <si>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</si>
  <si>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</si>
  <si>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</si>
  <si>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</si>
  <si>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</si>
  <si>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</si>
  <si>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</si>
  <si>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</si>
  <si>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</si>
  <si>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</si>
  <si>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</si>
  <si>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</si>
  <si>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</si>
  <si>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</si>
  <si>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</si>
  <si>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</si>
  <si>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</si>
  <si>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</si>
  <si>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</si>
  <si>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</si>
  <si>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</si>
  <si>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</si>
  <si>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</si>
  <si>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</si>
  <si>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</si>
  <si>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</si>
  <si>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</si>
  <si>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</si>
  <si>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</si>
  <si>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</si>
  <si>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</si>
  <si>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</si>
  <si>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</si>
  <si>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</si>
  <si>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</si>
  <si>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</si>
  <si>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</si>
  <si>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</si>
  <si>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</si>
  <si>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</si>
  <si>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</si>
  <si>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</si>
  <si>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</si>
  <si>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</si>
  <si>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</si>
  <si>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</si>
  <si>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</si>
  <si>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</si>
  <si>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</si>
  <si>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</si>
  <si>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</si>
  <si>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</si>
  <si>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</si>
  <si>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</si>
  <si>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</si>
  <si>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</si>
  <si>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</si>
  <si>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</si>
  <si>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</si>
  <si>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</si>
  <si>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</si>
  <si>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</si>
  <si>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</si>
  <si>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</si>
  <si>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</si>
  <si>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</si>
  <si>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</si>
  <si>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</si>
  <si>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</si>
  <si>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</si>
  <si>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</si>
  <si>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</si>
  <si>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</si>
  <si>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</si>
  <si>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</si>
  <si>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</si>
  <si>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</si>
  <si>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</si>
  <si>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</si>
  <si>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</si>
  <si>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</si>
  <si>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</si>
  <si>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</si>
  <si>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</si>
  <si>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</si>
  <si>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</si>
  <si>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</si>
  <si>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</si>
  <si>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</si>
  <si>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</si>
  <si>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</si>
  <si>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</si>
  <si>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</si>
  <si>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</si>
  <si>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</si>
  <si>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</si>
  <si>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</si>
  <si>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</si>
  <si>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</si>
  <si>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</si>
  <si>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</si>
  <si>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</si>
  <si>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</si>
  <si>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</si>
  <si>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</si>
  <si>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</si>
  <si>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</si>
  <si>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</si>
  <si>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</si>
  <si>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</si>
  <si>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</si>
  <si>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</si>
  <si>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</si>
  <si>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</si>
  <si>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</si>
  <si>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</si>
  <si>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</si>
  <si>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</si>
  <si>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</si>
  <si>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</si>
  <si>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</si>
  <si>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</si>
  <si>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</si>
  <si>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</si>
  <si>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</si>
  <si>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</si>
  <si>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</si>
  <si>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</si>
  <si>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</si>
  <si>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</si>
  <si>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</si>
  <si>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</si>
  <si>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</si>
  <si>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</si>
  <si>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</si>
  <si>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</si>
  <si>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</si>
  <si>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</si>
  <si>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</si>
  <si>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</si>
  <si>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</si>
  <si>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</si>
  <si>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</si>
  <si>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</si>
  <si>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</si>
  <si>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</si>
  <si>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</si>
  <si>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</si>
  <si>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</si>
  <si>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</si>
  <si>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</si>
  <si>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</si>
  <si>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</si>
  <si>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</si>
  <si>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</si>
  <si>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</si>
  <si>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</si>
  <si>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</si>
  <si>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</si>
  <si>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</si>
  <si>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</si>
  <si>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</si>
  <si>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</si>
  <si>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</si>
  <si>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</si>
  <si>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</si>
  <si>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</si>
  <si>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</si>
  <si>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</si>
  <si>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</si>
  <si>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</si>
  <si>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</si>
  <si>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</si>
  <si>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</si>
  <si>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</si>
  <si>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</si>
  <si>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</si>
  <si>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</si>
  <si>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</si>
  <si>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</si>
  <si>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</si>
  <si>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</si>
  <si>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</si>
  <si>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</si>
  <si>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</si>
  <si>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</si>
  <si>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</si>
  <si>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</si>
  <si>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</si>
  <si>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</si>
  <si>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</si>
  <si>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</si>
  <si>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</si>
  <si>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</si>
  <si>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</si>
  <si>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</si>
  <si>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</si>
  <si>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</si>
  <si>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</si>
  <si>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</si>
  <si>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</si>
  <si>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</si>
  <si>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</si>
  <si>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</si>
  <si>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</si>
  <si>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</si>
  <si>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</si>
  <si>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</si>
  <si>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</si>
  <si>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</si>
  <si>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</si>
  <si>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</si>
  <si>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</si>
  <si>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</si>
  <si>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</si>
  <si>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</si>
  <si>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</si>
  <si>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</si>
  <si>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</si>
  <si>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</si>
  <si>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</si>
  <si>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</si>
  <si>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</si>
  <si>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</si>
  <si>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</si>
  <si>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</si>
  <si>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</si>
  <si>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</si>
  <si>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</si>
  <si>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</si>
  <si>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</si>
  <si>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</si>
  <si>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</si>
  <si>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</si>
  <si>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</si>
  <si>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</si>
  <si>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</si>
  <si>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</si>
  <si>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</si>
  <si>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</si>
  <si>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</si>
  <si>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</si>
  <si>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</si>
  <si>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</si>
  <si>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</si>
  <si>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</si>
  <si>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</si>
  <si>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</si>
  <si>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</si>
  <si>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</si>
  <si>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</si>
  <si>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</si>
  <si>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</si>
  <si>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</si>
  <si>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</si>
  <si>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</si>
  <si>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</si>
  <si>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</si>
  <si>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</si>
  <si>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</si>
  <si>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</si>
  <si>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</si>
  <si>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</si>
  <si>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</si>
  <si>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</si>
  <si>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</si>
  <si>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</si>
  <si>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</si>
  <si>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</si>
  <si>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</si>
  <si>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</si>
  <si>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</si>
  <si>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</si>
  <si>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</si>
  <si>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</si>
  <si>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</si>
  <si>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</si>
  <si>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</si>
  <si>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</si>
  <si>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</si>
  <si>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</si>
  <si>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</si>
  <si>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</si>
  <si>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</si>
  <si>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</si>
  <si>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</si>
  <si>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</si>
  <si>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</si>
  <si>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</si>
  <si>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</si>
  <si>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</si>
  <si>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</si>
  <si>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</si>
  <si>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</si>
  <si>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</si>
  <si>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</si>
  <si>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</si>
  <si>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</si>
  <si>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</si>
  <si>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</si>
  <si>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</si>
  <si>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</si>
  <si>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</si>
  <si>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</si>
  <si>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</si>
  <si>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</si>
  <si>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</si>
  <si>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</si>
  <si>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</si>
  <si>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</si>
  <si>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</si>
  <si>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</si>
  <si>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</si>
  <si>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</si>
  <si>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</si>
  <si>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</si>
  <si>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</si>
  <si>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</si>
  <si>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</si>
  <si>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</si>
  <si>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</si>
  <si>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</si>
  <si>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</si>
  <si>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</si>
  <si>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</si>
  <si>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</si>
  <si>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</si>
  <si>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</si>
  <si>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</si>
  <si>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</si>
  <si>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</si>
  <si>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</si>
  <si>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</si>
  <si>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</si>
  <si>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</si>
  <si>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</si>
  <si>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</si>
  <si>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</si>
  <si>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</si>
  <si>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</si>
  <si>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</si>
  <si>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</si>
  <si>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</si>
  <si>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</si>
  <si>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</si>
  <si>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</si>
  <si>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</si>
  <si>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</si>
  <si>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</si>
  <si>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</si>
  <si>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</si>
  <si>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</si>
  <si>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</si>
  <si>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</si>
  <si>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</si>
  <si>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</si>
  <si>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</si>
  <si>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</si>
  <si>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</si>
  <si>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</si>
  <si>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</si>
  <si>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</si>
  <si>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</si>
  <si>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</si>
  <si>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</si>
  <si>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</si>
  <si>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</si>
  <si>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</si>
  <si>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</si>
  <si>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</si>
  <si>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</si>
  <si>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</si>
  <si>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</si>
  <si>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</si>
  <si>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</si>
  <si>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</si>
  <si>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</si>
  <si>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</si>
  <si>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</si>
  <si>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</si>
  <si>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</si>
  <si>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</si>
  <si>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</si>
  <si>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</si>
  <si>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</si>
  <si>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</si>
  <si>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</si>
  <si>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</si>
  <si>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</si>
  <si>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</si>
  <si>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</si>
  <si>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</si>
  <si>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</si>
  <si>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</si>
  <si>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</si>
  <si>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</si>
  <si>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</si>
  <si>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</si>
  <si>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</si>
  <si>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</si>
  <si>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</si>
  <si>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</si>
  <si>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</si>
  <si>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</si>
  <si>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</si>
  <si>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</si>
  <si>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</si>
  <si>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</si>
  <si>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</si>
  <si>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</si>
  <si>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</si>
  <si>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</si>
  <si>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</si>
  <si>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</si>
  <si>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</si>
  <si>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</si>
  <si>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</si>
  <si>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</si>
  <si>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</si>
  <si>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</si>
  <si>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</si>
  <si>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</si>
  <si>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</si>
  <si>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</si>
  <si>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</si>
  <si>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</si>
  <si>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</si>
  <si>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</si>
  <si>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</si>
  <si>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</si>
  <si>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</si>
  <si>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</si>
  <si>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</si>
  <si>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</si>
  <si>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</si>
  <si>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</si>
  <si>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</si>
  <si>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</si>
  <si>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</si>
  <si>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</si>
  <si>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</si>
  <si>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</si>
  <si>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</si>
  <si>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</si>
  <si>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</si>
  <si>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</si>
  <si>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</si>
  <si>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</si>
  <si>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</si>
  <si>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</si>
  <si>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</si>
  <si>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</si>
  <si>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</si>
  <si>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</si>
  <si>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</si>
  <si>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</si>
  <si>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</si>
  <si>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</si>
  <si>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</si>
  <si>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</si>
  <si>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</si>
  <si>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</si>
  <si>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</si>
  <si>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</si>
  <si>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</si>
  <si>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</si>
  <si>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</si>
  <si>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</si>
  <si>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</si>
  <si>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</si>
  <si>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</si>
  <si>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</si>
  <si>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</si>
  <si>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</si>
  <si>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</si>
  <si>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</si>
  <si>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</si>
  <si>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</si>
  <si>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</si>
  <si>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</si>
  <si>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</si>
  <si>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</si>
  <si>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</si>
  <si>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</si>
  <si>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</si>
  <si>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</si>
  <si>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</si>
  <si>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</si>
  <si>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</si>
  <si>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</si>
  <si>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</si>
  <si>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</si>
  <si>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</si>
  <si>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</si>
  <si>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</si>
  <si>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</si>
  <si>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</si>
  <si>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</si>
  <si>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</si>
  <si>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</si>
  <si>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</si>
  <si>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</si>
  <si>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</si>
  <si>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</si>
  <si>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</si>
  <si>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</si>
  <si>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</si>
  <si>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</si>
  <si>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</si>
  <si>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</si>
  <si>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</si>
  <si>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</si>
  <si>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</si>
  <si>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</si>
  <si>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</si>
  <si>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</si>
  <si>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</si>
  <si>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</si>
  <si>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</si>
  <si>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</si>
  <si>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</si>
  <si>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</si>
  <si>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</si>
  <si>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</si>
  <si>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</si>
  <si>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</si>
  <si>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</si>
  <si>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</si>
  <si>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</si>
  <si>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</si>
  <si>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</si>
  <si>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</si>
  <si>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</si>
  <si>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</si>
  <si>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</si>
  <si>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</si>
  <si>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</si>
  <si>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</si>
  <si>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</si>
  <si>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</si>
  <si>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</si>
  <si>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</si>
  <si>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</si>
  <si>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</si>
  <si>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</si>
  <si>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</si>
  <si>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</si>
  <si>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</si>
  <si>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</si>
  <si>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</si>
  <si>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</si>
  <si>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</si>
  <si>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</si>
  <si>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</si>
  <si>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</si>
  <si>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</si>
  <si>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</si>
  <si>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</si>
  <si>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</si>
  <si>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</si>
  <si>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</si>
  <si>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</si>
  <si>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</si>
  <si>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</si>
  <si>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</si>
  <si>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</si>
  <si>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</si>
  <si>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</si>
  <si>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</si>
  <si>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</si>
  <si>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</si>
  <si>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</si>
  <si>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</si>
  <si>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</si>
  <si>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</si>
  <si>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</si>
  <si>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</si>
  <si>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</si>
  <si>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</si>
  <si>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</si>
  <si>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</si>
  <si>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</si>
  <si>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</si>
  <si>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</si>
  <si>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</si>
  <si>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</si>
  <si>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</si>
  <si>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</si>
  <si>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</si>
  <si>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</si>
  <si>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</si>
  <si>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</si>
  <si>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</si>
  <si>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</si>
  <si>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</si>
  <si>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</si>
  <si>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</si>
  <si>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</si>
  <si>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</si>
  <si>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</si>
  <si>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</si>
  <si>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</si>
  <si>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</si>
  <si>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</si>
  <si>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</si>
  <si>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</si>
  <si>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</si>
  <si>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</si>
  <si>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</si>
  <si>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</si>
  <si>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</si>
  <si>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</si>
  <si>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</si>
  <si>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</si>
  <si>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</si>
  <si>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</si>
  <si>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</si>
  <si>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</si>
  <si>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</si>
  <si>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</si>
  <si>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</si>
  <si>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</si>
  <si>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</si>
  <si>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</si>
  <si>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</si>
  <si>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</si>
  <si>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</si>
  <si>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</si>
  <si>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</si>
  <si>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</si>
  <si>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</si>
  <si>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</si>
  <si>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</si>
  <si>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</si>
  <si>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</si>
  <si>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</si>
  <si>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</si>
  <si>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</si>
  <si>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</si>
  <si>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</si>
  <si>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</si>
  <si>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</si>
  <si>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</si>
  <si>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</si>
  <si>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</si>
  <si>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</si>
  <si>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</si>
  <si>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</si>
  <si>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</si>
  <si>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</si>
  <si>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</si>
  <si>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</si>
  <si>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</si>
  <si>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</si>
  <si>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</si>
  <si>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</si>
  <si>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</si>
  <si>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</si>
  <si>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</si>
  <si>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</si>
  <si>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</si>
  <si>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</si>
  <si>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</si>
  <si>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</si>
  <si>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</si>
  <si>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</si>
  <si>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</si>
  <si>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</si>
  <si>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</si>
  <si>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</si>
  <si>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</si>
  <si>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</si>
  <si>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</si>
  <si>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</si>
  <si>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</si>
  <si>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</si>
  <si>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</si>
  <si>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</si>
  <si>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</si>
  <si>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</si>
  <si>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</si>
  <si>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</si>
  <si>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</si>
  <si>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</si>
  <si>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</si>
  <si>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</si>
  <si>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</si>
  <si>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</si>
  <si>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</si>
  <si>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</si>
  <si>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</si>
  <si>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</si>
  <si>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</si>
  <si>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</si>
  <si>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</si>
  <si>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</si>
  <si>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</si>
  <si>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</si>
  <si>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</si>
  <si>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</si>
  <si>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</si>
  <si>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</si>
  <si>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</si>
  <si>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</si>
  <si>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</si>
  <si>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</si>
  <si>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</si>
  <si>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</si>
  <si>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</si>
  <si>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</si>
  <si>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</si>
  <si>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</si>
  <si>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</si>
  <si>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</si>
  <si>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</si>
  <si>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</si>
  <si>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</si>
  <si>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</si>
  <si>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</si>
  <si>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</si>
  <si>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</si>
  <si>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</si>
  <si>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</si>
  <si>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</si>
  <si>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</si>
  <si>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</si>
  <si>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</si>
  <si>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</si>
  <si>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</si>
  <si>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</si>
  <si>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</si>
  <si>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</si>
  <si>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</si>
  <si>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</si>
  <si>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</si>
  <si>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</si>
  <si>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</si>
  <si>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</si>
  <si>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</si>
  <si>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</si>
  <si>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</si>
  <si>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</si>
  <si>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</si>
  <si>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</si>
  <si>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</si>
  <si>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</si>
  <si>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</si>
  <si>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</si>
  <si>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</si>
  <si>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</si>
  <si>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</si>
  <si>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</si>
  <si>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</si>
  <si>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</si>
  <si>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</si>
  <si>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</si>
  <si>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</si>
  <si>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</si>
  <si>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</si>
  <si>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</si>
  <si>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</si>
  <si>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</si>
  <si>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</si>
  <si>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</si>
  <si>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</si>
  <si>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</si>
  <si>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</si>
  <si>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</si>
  <si>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</si>
  <si>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</si>
  <si>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</si>
  <si>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</si>
  <si>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</si>
  <si>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</si>
  <si>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</si>
  <si>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</si>
  <si>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</si>
  <si>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</si>
  <si>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</si>
  <si>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</si>
  <si>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</si>
  <si>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</si>
  <si>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</si>
  <si>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</si>
  <si>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</si>
  <si>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</si>
  <si>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</si>
  <si>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</si>
  <si>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</si>
  <si>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</si>
  <si>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</si>
  <si>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</si>
  <si>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</si>
  <si>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</si>
  <si>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</si>
  <si>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</si>
  <si>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</si>
  <si>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</si>
  <si>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</si>
  <si>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</si>
  <si>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</si>
  <si>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</si>
  <si>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</si>
  <si>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</si>
  <si>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</si>
  <si>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</si>
  <si>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</si>
  <si>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</si>
  <si>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</si>
  <si>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</si>
  <si>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</si>
  <si>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</si>
  <si>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</si>
  <si>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</si>
  <si>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</si>
  <si>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</si>
  <si>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</si>
  <si>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</si>
  <si>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</si>
  <si>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</si>
  <si>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</si>
  <si>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</si>
  <si>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</si>
  <si>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</si>
  <si>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</si>
  <si>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</si>
  <si>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</si>
  <si>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</si>
  <si>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</si>
  <si>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</si>
  <si>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</si>
  <si>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</si>
  <si>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</si>
  <si>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</si>
  <si>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</si>
  <si>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</si>
  <si>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</si>
  <si>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</si>
  <si>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</si>
  <si>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</si>
  <si>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</si>
  <si>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</si>
  <si>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</si>
  <si>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</si>
  <si>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</si>
  <si>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</si>
  <si>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</si>
  <si>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</si>
  <si>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</si>
  <si>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</si>
  <si>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</si>
  <si>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</si>
  <si>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</si>
  <si>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</si>
  <si>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</si>
  <si>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</si>
  <si>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</si>
  <si>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</si>
  <si>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</si>
  <si>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</si>
  <si>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</si>
  <si>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</si>
  <si>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</si>
  <si>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</si>
  <si>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</si>
  <si>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</si>
  <si>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</si>
  <si>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</si>
  <si>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</si>
  <si>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</si>
  <si>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</si>
  <si>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</si>
  <si>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</si>
  <si>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</si>
  <si>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</si>
  <si>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</si>
  <si>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</si>
  <si>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</si>
  <si>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</si>
  <si>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</si>
  <si>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</si>
  <si>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</si>
  <si>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</si>
  <si>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</si>
  <si>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</si>
  <si>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</si>
  <si>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</si>
  <si>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</si>
  <si>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</si>
  <si>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</si>
  <si>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</si>
  <si>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</si>
  <si>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</si>
  <si>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</si>
  <si>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</si>
  <si>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</si>
  <si>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</si>
  <si>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</si>
  <si>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</si>
  <si>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</si>
  <si>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</si>
  <si>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</si>
  <si>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</si>
  <si>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</si>
  <si>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</si>
  <si>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</si>
  <si>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</si>
  <si>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</si>
  <si>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</si>
  <si>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</si>
  <si>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</si>
  <si>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</si>
  <si>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</si>
  <si>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</si>
  <si>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</si>
  <si>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</si>
  <si>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</si>
  <si>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</si>
  <si>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</si>
  <si>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</si>
  <si>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</si>
  <si>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</si>
  <si>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</si>
  <si>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</si>
  <si>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</si>
  <si>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</si>
  <si>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</si>
  <si>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</si>
  <si>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</si>
  <si>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</si>
  <si>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</si>
  <si>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</si>
  <si>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</si>
  <si>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</si>
  <si>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</si>
  <si>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</si>
  <si>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</si>
  <si>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</si>
  <si>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</si>
  <si>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</si>
  <si>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</si>
  <si>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</si>
  <si>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</si>
  <si>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</si>
  <si>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</si>
  <si>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</si>
  <si>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</si>
  <si>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</si>
  <si>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</si>
  <si>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</si>
  <si>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</si>
  <si>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</si>
  <si>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</si>
  <si>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</si>
  <si>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</si>
  <si>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</si>
  <si>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</si>
  <si>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</si>
  <si>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</si>
  <si>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</si>
  <si>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</si>
  <si>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</si>
  <si>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</si>
  <si>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</si>
  <si>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</si>
  <si>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</si>
  <si>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</si>
  <si>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</si>
  <si>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</si>
  <si>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</si>
  <si>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</si>
  <si>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</si>
  <si>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</si>
  <si>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</si>
  <si>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</si>
  <si>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</si>
  <si>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</si>
  <si>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</si>
  <si>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</si>
  <si>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</si>
  <si>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</si>
  <si>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</si>
  <si>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</si>
  <si>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</si>
  <si>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</si>
  <si>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</si>
  <si>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</si>
  <si>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</si>
  <si>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</si>
  <si>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</si>
  <si>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</si>
  <si>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</si>
  <si>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</si>
  <si>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</si>
  <si>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</si>
  <si>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</si>
  <si>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</si>
  <si>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</si>
  <si>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</si>
  <si>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</si>
  <si>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</si>
  <si>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</si>
  <si>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</si>
  <si>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</si>
  <si>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</si>
  <si>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</si>
  <si>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</si>
  <si>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</si>
  <si>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</si>
  <si>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</si>
  <si>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</si>
  <si>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</si>
  <si>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</si>
  <si>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</si>
  <si>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</si>
  <si>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</si>
  <si>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</si>
  <si>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</si>
  <si>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</si>
  <si>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</si>
  <si>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</si>
  <si>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</si>
  <si>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</si>
  <si>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</si>
  <si>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</si>
  <si>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</si>
  <si>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</si>
  <si>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</si>
  <si>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</si>
  <si>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</si>
  <si>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</si>
  <si>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</si>
  <si>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</si>
  <si>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</si>
  <si>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</si>
  <si>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</si>
  <si>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</si>
  <si>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</si>
  <si>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</si>
  <si>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</si>
  <si>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</si>
  <si>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</si>
  <si>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</si>
  <si>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</si>
  <si>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</si>
  <si>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</si>
  <si>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</si>
  <si>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</si>
  <si>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</si>
  <si>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</si>
  <si>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</si>
  <si>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</si>
  <si>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</si>
  <si>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</si>
  <si>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</si>
  <si>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</si>
  <si>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</si>
  <si>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</si>
  <si>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</si>
  <si>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</si>
  <si>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</si>
  <si>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</si>
  <si>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</si>
  <si>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</si>
  <si>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</si>
  <si>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</si>
  <si>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</si>
  <si>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</si>
  <si>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</si>
  <si>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</si>
  <si>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</si>
  <si>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</si>
  <si>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</si>
  <si>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</si>
  <si>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</si>
  <si>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</si>
  <si>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</si>
  <si>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</si>
  <si>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</si>
  <si>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</si>
  <si>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</si>
  <si>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</si>
  <si>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</si>
  <si>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</si>
  <si>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</si>
  <si>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</si>
  <si>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</si>
  <si>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</si>
  <si>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</si>
  <si>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</si>
  <si>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</si>
  <si>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</si>
  <si>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</si>
  <si>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</si>
  <si>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</si>
  <si>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</si>
  <si>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</si>
  <si>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</si>
  <si>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</si>
  <si>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</si>
  <si>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</si>
  <si>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</si>
  <si>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</si>
  <si>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</si>
  <si>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</si>
  <si>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</si>
  <si>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</si>
  <si>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</si>
  <si>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</si>
  <si>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</si>
  <si>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</si>
  <si>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</si>
  <si>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</si>
  <si>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</si>
  <si>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</si>
  <si>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</si>
  <si>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</si>
  <si>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</si>
  <si>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</si>
  <si>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</si>
  <si>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</si>
  <si>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</si>
  <si>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</si>
  <si>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</si>
  <si>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</si>
  <si>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</si>
  <si>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</si>
  <si>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</si>
  <si>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</si>
  <si>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</si>
  <si>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</si>
  <si>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</si>
  <si>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</si>
  <si>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</si>
  <si>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</si>
  <si>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</si>
  <si>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</si>
  <si>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</si>
  <si>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</si>
  <si>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</si>
  <si>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</si>
  <si>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</si>
  <si>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</si>
  <si>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</si>
  <si>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</si>
  <si>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</si>
  <si>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</si>
  <si>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</si>
  <si>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</si>
  <si>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</si>
  <si>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</si>
  <si>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</si>
  <si>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</si>
  <si>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</si>
  <si>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</si>
  <si>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</si>
  <si>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</si>
  <si>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</si>
  <si>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</si>
  <si>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</si>
  <si>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</si>
  <si>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</si>
  <si>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</si>
  <si>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</si>
  <si>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</si>
  <si>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</si>
  <si>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</si>
  <si>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</si>
  <si>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</si>
  <si>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</si>
  <si>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</si>
  <si>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</si>
  <si>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</si>
  <si>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</si>
  <si>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</si>
  <si>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</si>
  <si>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</si>
  <si>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</si>
  <si>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</si>
  <si>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</si>
  <si>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</si>
  <si>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</si>
  <si>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</si>
  <si>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</si>
  <si>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</si>
  <si>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</si>
  <si>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</si>
  <si>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</si>
  <si>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</si>
  <si>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</si>
  <si>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</si>
  <si>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</si>
  <si>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</si>
  <si>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</si>
  <si>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</si>
  <si>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</si>
  <si>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</si>
  <si>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</si>
  <si>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</si>
  <si>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</si>
  <si>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</si>
  <si>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</si>
  <si>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</si>
  <si>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</si>
  <si>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</si>
  <si>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</si>
  <si>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</si>
  <si>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</si>
  <si>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</si>
  <si>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</si>
  <si>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</si>
  <si>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</si>
  <si>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</si>
  <si>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</si>
  <si>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</si>
  <si>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</si>
  <si>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</si>
  <si>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</si>
  <si>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</si>
  <si>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</si>
  <si>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</si>
  <si>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</si>
  <si>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</si>
  <si>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</si>
  <si>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</si>
  <si>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</si>
  <si>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</si>
  <si>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</si>
  <si>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</si>
  <si>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</si>
  <si>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</si>
  <si>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</si>
  <si>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</si>
  <si>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</si>
  <si>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</si>
  <si>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</si>
  <si>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</si>
  <si>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</si>
  <si>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</si>
  <si>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</si>
  <si>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</si>
  <si>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</si>
  <si>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</si>
  <si>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</si>
  <si>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</si>
  <si>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</si>
  <si>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</si>
  <si>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</si>
  <si>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</si>
  <si>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</si>
  <si>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</si>
  <si>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</si>
  <si>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</si>
  <si>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</si>
  <si>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</si>
  <si>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</si>
  <si>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</si>
  <si>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</si>
  <si>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</si>
  <si>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</si>
  <si>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</si>
  <si>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</si>
  <si>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</si>
  <si>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</si>
  <si>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</si>
  <si>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</si>
  <si>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</si>
  <si>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</si>
  <si>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</si>
  <si>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</si>
  <si>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</si>
  <si>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</si>
  <si>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</si>
  <si>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</si>
  <si>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</si>
  <si>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</si>
  <si>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</si>
  <si>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</si>
  <si>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</si>
  <si>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</si>
  <si>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</si>
  <si>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</si>
  <si>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</si>
  <si>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</si>
  <si>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</si>
  <si>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</si>
  <si>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</si>
  <si>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</si>
  <si>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</si>
  <si>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</si>
  <si>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</si>
  <si>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</si>
  <si>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</si>
  <si>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</si>
  <si>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</si>
  <si>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</si>
  <si>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</si>
  <si>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</si>
  <si>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</si>
  <si>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</si>
  <si>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</si>
  <si>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</si>
  <si>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</si>
  <si>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</si>
  <si>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</si>
  <si>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</si>
  <si>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</si>
  <si>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</si>
  <si>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</si>
  <si>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</si>
  <si>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</si>
  <si>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</si>
  <si>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</si>
  <si>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</si>
  <si>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</si>
  <si>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</si>
  <si>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</si>
  <si>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</si>
  <si>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</si>
  <si>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</si>
  <si>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</si>
  <si>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</si>
  <si>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</si>
  <si>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</si>
  <si>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</si>
  <si>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</si>
  <si>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</si>
  <si>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</si>
  <si>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</si>
  <si>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</si>
  <si>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</si>
  <si>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</si>
  <si>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</si>
  <si>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</si>
  <si>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</si>
  <si>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</si>
  <si>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</si>
  <si>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</si>
  <si>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</si>
  <si>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</si>
  <si>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</si>
  <si>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</si>
  <si>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</si>
  <si>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</si>
  <si>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</si>
  <si>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</si>
  <si>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</si>
  <si>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</si>
  <si>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</si>
  <si>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</si>
  <si>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</si>
  <si>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</si>
  <si>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</si>
  <si>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</si>
  <si>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</si>
  <si>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</si>
  <si>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</si>
  <si>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</si>
  <si>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</si>
  <si>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</si>
  <si>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</si>
  <si>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</si>
  <si>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</si>
  <si>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</si>
  <si>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</si>
  <si>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</si>
  <si>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</si>
  <si>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</si>
  <si>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</si>
  <si>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</si>
  <si>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</si>
  <si>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</si>
  <si>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</si>
  <si>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</si>
  <si>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</si>
  <si>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</si>
  <si>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</si>
  <si>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</si>
  <si>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</si>
  <si>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</si>
  <si>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</si>
  <si>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</si>
  <si>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</si>
  <si>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</si>
  <si>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</si>
  <si>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</si>
  <si>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</si>
  <si>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</si>
  <si>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</si>
  <si>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</si>
  <si>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</si>
  <si>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</si>
  <si>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</si>
  <si>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</si>
  <si>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</si>
  <si>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</si>
  <si>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</si>
  <si>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</si>
  <si>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</si>
  <si>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</si>
  <si>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</si>
  <si>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</si>
  <si>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</si>
  <si>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</si>
  <si>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</si>
  <si>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</si>
  <si>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</si>
  <si>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</si>
  <si>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</si>
  <si>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</si>
  <si>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</si>
  <si>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</si>
  <si>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</si>
  <si>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</si>
  <si>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</si>
  <si>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</si>
  <si>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</si>
  <si>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</si>
  <si>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</si>
  <si>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</si>
  <si>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</si>
  <si>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</si>
  <si>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</si>
  <si>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</si>
  <si>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</si>
  <si>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</si>
  <si>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</si>
  <si>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</si>
  <si>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</si>
  <si>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</si>
  <si>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</si>
  <si>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</si>
  <si>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</si>
  <si>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</si>
  <si>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</si>
  <si>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</si>
  <si>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</si>
  <si>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</si>
  <si>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</si>
  <si>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</si>
  <si>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</si>
  <si>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</si>
  <si>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</si>
  <si>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</si>
  <si>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</si>
  <si>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</si>
  <si>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</si>
  <si>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</si>
  <si>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</si>
  <si>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</si>
  <si>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</si>
  <si>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</si>
  <si>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</si>
  <si>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</si>
  <si>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</si>
  <si>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</si>
  <si>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</si>
  <si>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</si>
  <si>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</si>
  <si>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</si>
  <si>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</si>
  <si>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</si>
  <si>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</si>
  <si>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</si>
  <si>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</si>
  <si>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</si>
  <si>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</si>
  <si>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</si>
  <si>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</si>
  <si>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</si>
  <si>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</si>
  <si>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</si>
  <si>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</si>
  <si>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</si>
  <si>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</si>
  <si>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</si>
  <si>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</si>
  <si>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</si>
  <si>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</si>
  <si>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</si>
  <si>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</si>
  <si>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</si>
  <si>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</si>
  <si>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</si>
  <si>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</si>
  <si>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</si>
  <si>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</si>
  <si>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</si>
  <si>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</si>
  <si>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</si>
  <si>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</si>
  <si>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</si>
  <si>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</si>
  <si>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</si>
  <si>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</si>
  <si>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</si>
  <si>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</si>
  <si>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</si>
  <si>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</si>
  <si>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</si>
  <si>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</si>
  <si>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</si>
  <si>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</si>
  <si>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</si>
  <si>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</si>
  <si>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</si>
  <si>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</si>
  <si>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</si>
  <si>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</si>
  <si>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</si>
  <si>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</si>
  <si>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</si>
  <si>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</si>
  <si>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</si>
  <si>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</si>
  <si>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</si>
  <si>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</si>
  <si>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</si>
  <si>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</si>
  <si>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</si>
  <si>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</si>
  <si>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</si>
  <si>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</si>
  <si>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</si>
  <si>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</si>
  <si>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</si>
  <si>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</si>
  <si>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</si>
  <si>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</si>
  <si>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</si>
  <si>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</si>
  <si>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</si>
  <si>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</si>
  <si>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</si>
  <si>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</si>
  <si>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</si>
  <si>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</si>
  <si>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</si>
  <si>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</si>
  <si>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</si>
  <si>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</si>
  <si>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</si>
  <si>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</si>
  <si>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</si>
  <si>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</si>
  <si>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</si>
  <si>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</si>
  <si>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</si>
  <si>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</si>
  <si>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</si>
  <si>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</si>
  <si>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</si>
  <si>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</si>
  <si>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</si>
  <si>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</si>
  <si>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</si>
  <si>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</si>
  <si>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</si>
  <si>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</si>
  <si>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</si>
  <si>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</si>
  <si>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</si>
  <si>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</si>
  <si>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</si>
  <si>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</si>
  <si>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</si>
  <si>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</si>
  <si>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</si>
  <si>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</si>
  <si>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</si>
  <si>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</si>
  <si>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</si>
  <si>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</si>
  <si>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</si>
  <si>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</si>
  <si>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</si>
  <si>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</si>
  <si>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</si>
  <si>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</si>
  <si>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</si>
  <si>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</si>
  <si>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</si>
  <si>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</si>
  <si>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</si>
  <si>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</si>
  <si>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</si>
  <si>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</si>
  <si>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</si>
  <si>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</si>
  <si>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</si>
  <si>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</si>
  <si>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</si>
  <si>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</si>
  <si>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</si>
  <si>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</si>
  <si>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</si>
  <si>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</si>
  <si>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</si>
  <si>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</si>
  <si>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</si>
  <si>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</si>
  <si>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</si>
  <si>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</si>
  <si>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</si>
  <si>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</si>
  <si>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</si>
  <si>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</si>
  <si>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</si>
  <si>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</si>
  <si>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</si>
  <si>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</si>
  <si>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</si>
  <si>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</si>
  <si>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</si>
  <si>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</si>
  <si>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</si>
  <si>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</si>
  <si>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</si>
  <si>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</si>
  <si>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</si>
  <si>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</si>
  <si>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</si>
  <si>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</si>
  <si>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</si>
  <si>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</si>
  <si>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</si>
  <si>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</si>
  <si>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</si>
  <si>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</si>
  <si>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</si>
  <si>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</si>
  <si>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</si>
  <si>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</si>
  <si>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</si>
  <si>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</si>
  <si>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</si>
  <si>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</si>
  <si>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</si>
  <si>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</si>
  <si>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</si>
  <si>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</si>
  <si>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</si>
  <si>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</si>
  <si>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</si>
  <si>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</si>
  <si>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</si>
  <si>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</si>
  <si>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</si>
  <si>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</si>
  <si>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</si>
  <si>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</si>
  <si>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</si>
  <si>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</si>
  <si>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</si>
  <si>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</si>
  <si>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</si>
  <si>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</si>
  <si>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</si>
  <si>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</si>
  <si>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</si>
  <si>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</si>
  <si>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</si>
  <si>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</si>
  <si>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</si>
  <si>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</si>
  <si>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</si>
  <si>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</si>
  <si>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</si>
  <si>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</si>
  <si>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</si>
  <si>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</si>
  <si>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</si>
  <si>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</si>
  <si>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</si>
  <si>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</si>
  <si>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</si>
  <si>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</si>
  <si>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</si>
  <si>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</si>
  <si>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</si>
  <si>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</si>
  <si>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</si>
  <si>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</si>
  <si>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</si>
  <si>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</si>
  <si>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</si>
  <si>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</si>
  <si>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</si>
  <si>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</si>
  <si>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</si>
  <si>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</si>
  <si>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</si>
  <si>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</si>
  <si>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</si>
  <si>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</si>
  <si>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</si>
  <si>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</si>
  <si>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</si>
  <si>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</si>
  <si>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</si>
  <si>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</si>
  <si>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</si>
  <si>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</si>
  <si>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</si>
  <si>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</si>
  <si>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</si>
  <si>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</si>
  <si>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</si>
  <si>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</si>
  <si>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</si>
  <si>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</si>
  <si>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</si>
  <si>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</si>
  <si>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</si>
  <si>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</si>
  <si>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</si>
  <si>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</si>
  <si>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</si>
  <si>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</si>
  <si>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</si>
  <si>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</si>
  <si>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</si>
  <si>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</si>
  <si>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</si>
  <si>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</si>
  <si>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</si>
  <si>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</si>
  <si>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</si>
  <si>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</si>
  <si>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</si>
  <si>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</si>
  <si>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</si>
  <si>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</si>
  <si>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</si>
  <si>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</si>
  <si>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</si>
  <si>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</si>
  <si>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</si>
  <si>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</si>
  <si>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</si>
  <si>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</si>
  <si>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</si>
  <si>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</si>
  <si>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</si>
  <si>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</si>
  <si>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</si>
  <si>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</si>
  <si>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</si>
  <si>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</si>
  <si>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</si>
  <si>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</si>
  <si>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</si>
  <si>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</si>
  <si>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</si>
  <si>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</si>
  <si>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</si>
  <si>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</si>
  <si>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</si>
  <si>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</si>
  <si>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</si>
  <si>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</si>
  <si>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</si>
  <si>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</si>
  <si>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</si>
  <si>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</si>
  <si>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</si>
  <si>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</si>
  <si>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</si>
  <si>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</si>
  <si>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</si>
  <si>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</si>
  <si>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</si>
  <si>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</si>
  <si>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</si>
  <si>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</si>
  <si>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</si>
  <si>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</si>
  <si>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</si>
  <si>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</si>
  <si>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</si>
  <si>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</si>
  <si>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</si>
  <si>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</si>
  <si>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</si>
  <si>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</si>
  <si>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</si>
  <si>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</si>
  <si>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</si>
  <si>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</si>
  <si>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</si>
  <si>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</si>
  <si>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</si>
  <si>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</si>
  <si>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</si>
  <si>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</si>
  <si>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</si>
  <si>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</si>
  <si>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</si>
  <si>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</si>
  <si>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</si>
  <si>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</si>
  <si>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</si>
  <si>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</si>
  <si>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</si>
  <si>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</si>
  <si>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</si>
  <si>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</si>
  <si>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</si>
  <si>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</si>
  <si>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</si>
  <si>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</si>
  <si>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</si>
  <si>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</si>
  <si>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</si>
  <si>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</si>
  <si>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</si>
  <si>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</si>
  <si>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</si>
  <si>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</si>
  <si>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</si>
  <si>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</si>
  <si>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</si>
  <si>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</si>
  <si>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</si>
  <si>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</si>
  <si>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</si>
  <si>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</si>
  <si>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</si>
  <si>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</si>
  <si>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</si>
  <si>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</si>
  <si>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</si>
  <si>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</si>
  <si>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</si>
  <si>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</si>
  <si>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</si>
  <si>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</si>
  <si>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</si>
  <si>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</si>
  <si>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</si>
  <si>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</si>
  <si>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</si>
  <si>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</si>
  <si>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</si>
  <si>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</si>
  <si>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</si>
  <si>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</si>
  <si>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</si>
  <si>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</si>
  <si>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</si>
  <si>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</si>
  <si>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</si>
  <si>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</si>
  <si>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</si>
  <si>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</si>
  <si>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</si>
  <si>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</si>
  <si>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</si>
  <si>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</si>
  <si>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</si>
  <si>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</si>
  <si>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</si>
  <si>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</si>
  <si>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</si>
  <si>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</si>
  <si>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</si>
  <si>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</si>
  <si>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</si>
  <si>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</si>
  <si>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</si>
  <si>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</si>
  <si>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</si>
  <si>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</si>
  <si>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</si>
  <si>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</si>
  <si>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</si>
  <si>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</si>
  <si>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</si>
  <si>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</si>
  <si>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</si>
  <si>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</si>
  <si>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</si>
  <si>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</si>
  <si>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</si>
  <si>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</si>
  <si>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</si>
  <si>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</si>
  <si>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</si>
  <si>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</si>
  <si>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</si>
  <si>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</si>
  <si>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</si>
  <si>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</si>
  <si>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</si>
  <si>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</si>
  <si>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</si>
  <si>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</si>
  <si>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</si>
  <si>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</si>
  <si>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</si>
  <si>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</si>
  <si>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</si>
  <si>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</si>
  <si>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</si>
  <si>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</si>
  <si>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</si>
  <si>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</si>
  <si>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</si>
  <si>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</si>
  <si>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</si>
  <si>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</si>
  <si>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</si>
  <si>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</si>
  <si>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</si>
  <si>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</si>
  <si>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</si>
  <si>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</si>
  <si>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</si>
  <si>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</si>
  <si>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</si>
  <si>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</si>
  <si>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</si>
  <si>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</si>
  <si>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</si>
  <si>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</si>
  <si>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</si>
  <si>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</si>
  <si>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</si>
  <si>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</si>
  <si>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</si>
  <si>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</si>
  <si>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</si>
  <si>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</si>
  <si>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</si>
  <si>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</si>
  <si>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</si>
  <si>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</si>
  <si>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</si>
  <si>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</si>
  <si>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</si>
  <si>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</si>
  <si>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</si>
  <si>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</si>
  <si>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</si>
  <si>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</si>
  <si>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</si>
  <si>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</si>
  <si>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</si>
  <si>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</si>
  <si>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</si>
  <si>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</si>
  <si>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</si>
  <si>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</si>
  <si>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</si>
  <si>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</si>
  <si>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</si>
  <si>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</si>
  <si>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</si>
  <si>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</si>
  <si>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</si>
  <si>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</si>
  <si>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</si>
  <si>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</si>
  <si>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</si>
  <si>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</si>
  <si>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</si>
  <si>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</si>
  <si>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</si>
  <si>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</si>
  <si>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</si>
  <si>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</si>
  <si>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</si>
  <si>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</si>
  <si>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</si>
  <si>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</si>
  <si>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</si>
  <si>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</si>
  <si>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</si>
  <si>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</si>
  <si>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</si>
  <si>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</si>
  <si>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</si>
  <si>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</si>
  <si>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</si>
  <si>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</si>
  <si>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</si>
  <si>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</si>
  <si>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</si>
  <si>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</si>
  <si>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</si>
  <si>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</si>
  <si>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</si>
  <si>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</si>
  <si>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</si>
  <si>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</si>
  <si>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</si>
  <si>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</si>
  <si>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</si>
  <si>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</si>
  <si>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</si>
  <si>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</si>
  <si>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</si>
  <si>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</si>
  <si>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</si>
  <si>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</si>
  <si>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</si>
  <si>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</si>
  <si>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</si>
  <si>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</si>
  <si>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</si>
  <si>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</si>
  <si>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</si>
  <si>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</si>
  <si>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</si>
  <si>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</si>
  <si>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</si>
  <si>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</si>
  <si>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</si>
  <si>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</si>
  <si>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</si>
  <si>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</si>
  <si>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</si>
  <si>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</si>
  <si>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</si>
  <si>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</si>
  <si>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</si>
  <si>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</si>
  <si>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</si>
  <si>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</si>
  <si>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</si>
  <si>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</si>
  <si>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</si>
  <si>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</si>
  <si>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</si>
  <si>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</si>
  <si>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</si>
  <si>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</si>
  <si>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</si>
  <si>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</si>
  <si>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</si>
  <si>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</si>
  <si>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</si>
  <si>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</si>
  <si>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</si>
  <si>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</si>
  <si>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</si>
  <si>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</si>
  <si>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</si>
  <si>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</si>
  <si>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</si>
  <si>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</si>
  <si>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</si>
  <si>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</si>
  <si>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</si>
  <si>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</si>
  <si>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</si>
  <si>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</si>
  <si>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</si>
  <si>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</si>
  <si>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</si>
  <si>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</si>
  <si>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</si>
  <si>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</si>
  <si>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</si>
  <si>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</si>
  <si>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</si>
  <si>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</si>
  <si>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</si>
  <si>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</si>
  <si>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</si>
  <si>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</si>
  <si>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</si>
  <si>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</si>
  <si>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</si>
  <si>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</si>
  <si>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</si>
  <si>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</si>
  <si>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</si>
  <si>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</si>
  <si>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</si>
  <si>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</si>
  <si>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</si>
  <si>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</si>
  <si>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</si>
  <si>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</si>
  <si>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</si>
  <si>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</si>
  <si>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</si>
  <si>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</si>
  <si>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</si>
  <si>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</si>
  <si>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</si>
  <si>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</si>
  <si>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</si>
  <si>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</si>
  <si>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</si>
  <si>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</si>
  <si>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</si>
  <si>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</si>
  <si>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</si>
  <si>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</si>
  <si>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</si>
  <si>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</si>
  <si>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</si>
  <si>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</si>
  <si>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</si>
  <si>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</si>
  <si>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</si>
  <si>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</si>
  <si>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</si>
  <si>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</si>
  <si>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</si>
  <si>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</si>
  <si>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</si>
  <si>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</si>
  <si>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</si>
  <si>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</si>
  <si>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</si>
  <si>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</si>
  <si>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</si>
  <si>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</si>
  <si>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</si>
  <si>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</si>
  <si>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</si>
  <si>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</si>
  <si>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</si>
  <si>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</si>
  <si>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</si>
  <si>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</si>
  <si>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</si>
  <si>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</si>
  <si>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</si>
  <si>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</si>
  <si>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</si>
  <si>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</si>
  <si>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</si>
  <si>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</si>
  <si>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</si>
  <si>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</si>
  <si>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</si>
  <si>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</si>
  <si>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</si>
  <si>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</si>
  <si>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</si>
  <si>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</si>
  <si>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</si>
  <si>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</si>
  <si>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</si>
  <si>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</si>
  <si>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</si>
  <si>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</si>
  <si>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</si>
  <si>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</si>
  <si>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</si>
  <si>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</si>
  <si>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</si>
  <si>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</si>
  <si>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</si>
  <si>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</si>
  <si>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</si>
  <si>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</si>
  <si>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</si>
  <si>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</si>
  <si>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</si>
  <si>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</si>
  <si>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</si>
  <si>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</si>
  <si>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</si>
  <si>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</si>
  <si>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</si>
  <si>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</si>
  <si>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</si>
  <si>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</si>
  <si>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</si>
  <si>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</si>
  <si>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</si>
  <si>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</si>
  <si>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</si>
  <si>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</si>
  <si>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</si>
  <si>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</si>
  <si>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</si>
  <si>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</si>
  <si>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</si>
  <si>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</si>
  <si>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</si>
  <si>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</si>
  <si>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</si>
  <si>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</si>
  <si>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</si>
  <si>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</si>
  <si>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</si>
  <si>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</si>
  <si>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</si>
  <si>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</si>
  <si>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</si>
  <si>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</si>
  <si>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</si>
  <si>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</si>
  <si>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</si>
  <si>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</si>
  <si>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</si>
  <si>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</si>
  <si>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</si>
  <si>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</si>
  <si>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</si>
  <si>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</si>
  <si>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</si>
  <si>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</si>
  <si>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</si>
  <si>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</si>
  <si>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</si>
  <si>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</si>
  <si>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</si>
  <si>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</si>
  <si>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</si>
  <si>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</si>
  <si>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</si>
  <si>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</si>
  <si>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</si>
  <si>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</si>
  <si>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</si>
  <si>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</si>
  <si>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</si>
  <si>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</si>
  <si>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</si>
  <si>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</si>
  <si>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</si>
  <si>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</si>
  <si>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</si>
  <si>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</si>
  <si>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</si>
  <si>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</si>
  <si>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</si>
  <si>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</si>
  <si>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</si>
  <si>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</si>
  <si>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</si>
  <si>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</si>
  <si>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</si>
  <si>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</si>
  <si>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</si>
  <si>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</si>
  <si>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</si>
  <si>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</si>
  <si>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</si>
  <si>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</si>
  <si>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</si>
  <si>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</si>
  <si>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</si>
  <si>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</si>
  <si>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</si>
  <si>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</si>
  <si>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</si>
  <si>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</si>
  <si>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</si>
  <si>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</si>
  <si>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</si>
  <si>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</si>
  <si>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</si>
  <si>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</si>
  <si>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</si>
  <si>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</si>
  <si>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</si>
  <si>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</si>
  <si>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</si>
  <si>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</si>
  <si>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</si>
  <si>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</si>
  <si>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</si>
  <si>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</si>
  <si>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</si>
  <si>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</si>
  <si>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</si>
  <si>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</si>
  <si>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</si>
  <si>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</si>
  <si>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</si>
  <si>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</si>
  <si>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</si>
  <si>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</si>
  <si>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</si>
  <si>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</si>
  <si>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</si>
  <si>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</si>
  <si>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</si>
  <si>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</si>
  <si>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</si>
  <si>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</si>
  <si>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</si>
  <si>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</si>
  <si>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</si>
  <si>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</si>
  <si>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</si>
  <si>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</si>
  <si>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</si>
  <si>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</si>
  <si>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</si>
  <si>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</si>
  <si>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</si>
  <si>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</si>
  <si>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</si>
  <si>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</si>
  <si>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</si>
  <si>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</si>
  <si>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</si>
  <si>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</si>
  <si>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</si>
  <si>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</si>
  <si>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</si>
  <si>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</si>
  <si>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</si>
  <si>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</si>
  <si>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</si>
  <si>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</si>
  <si>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</si>
  <si>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</si>
  <si>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</si>
  <si>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</si>
  <si>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</si>
  <si>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</si>
  <si>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</si>
  <si>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</si>
  <si>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</si>
  <si>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</si>
  <si>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</si>
  <si>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</si>
  <si>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</si>
  <si>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</si>
  <si>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</si>
  <si>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</si>
  <si>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</si>
  <si>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</si>
  <si>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</si>
  <si>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</si>
  <si>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</si>
  <si>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</si>
  <si>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</si>
  <si>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</si>
  <si>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</si>
  <si>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</si>
  <si>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</si>
  <si>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</si>
  <si>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</si>
  <si>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</si>
  <si>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</si>
  <si>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</si>
  <si>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</si>
  <si>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</si>
  <si>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</si>
  <si>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</si>
  <si>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</si>
  <si>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</si>
  <si>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</si>
  <si>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</si>
  <si>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</si>
  <si>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</si>
  <si>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</si>
  <si>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</si>
  <si>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</si>
  <si>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</si>
  <si>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</si>
  <si>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</si>
  <si>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</si>
  <si>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</si>
  <si>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</si>
  <si>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</si>
  <si>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</si>
  <si>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</si>
  <si>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</si>
  <si>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</si>
  <si>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</si>
  <si>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</si>
  <si>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</si>
  <si>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</si>
  <si>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</si>
  <si>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</si>
  <si>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</si>
  <si>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</si>
  <si>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</si>
  <si>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</si>
  <si>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</si>
  <si>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</si>
  <si>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</si>
  <si>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</si>
  <si>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</si>
  <si>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</si>
  <si>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</si>
  <si>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</si>
  <si>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</si>
  <si>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</si>
  <si>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</si>
  <si>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</si>
  <si>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</si>
  <si>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</si>
  <si>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</si>
  <si>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</si>
  <si>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</si>
  <si>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</si>
  <si>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</si>
  <si>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</si>
  <si>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</si>
  <si>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</si>
  <si>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</si>
  <si>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</si>
  <si>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</si>
  <si>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</si>
  <si>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</si>
  <si>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</si>
  <si>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</si>
  <si>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</si>
  <si>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</si>
  <si>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</si>
  <si>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</si>
  <si>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</si>
  <si>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</si>
  <si>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</si>
  <si>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</si>
  <si>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</si>
  <si>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</si>
  <si>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</si>
  <si>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</si>
  <si>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</si>
  <si>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</si>
  <si>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</si>
  <si>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</si>
  <si>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</si>
  <si>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</si>
  <si>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</si>
  <si>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</si>
  <si>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</si>
  <si>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</si>
  <si>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</si>
  <si>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</si>
  <si>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</si>
  <si>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</si>
  <si>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</si>
  <si>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</si>
  <si>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</si>
  <si>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</si>
  <si>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</si>
  <si>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</si>
  <si>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</si>
  <si>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</si>
  <si>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</si>
  <si>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</si>
  <si>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</si>
  <si>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</si>
  <si>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</si>
  <si>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</si>
  <si>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</si>
  <si>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</si>
  <si>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</si>
  <si>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</si>
  <si>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</si>
  <si>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</si>
  <si>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</si>
  <si>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</si>
  <si>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</si>
  <si>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</si>
  <si>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</si>
  <si>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</si>
  <si>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</si>
  <si>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</si>
  <si>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</si>
  <si>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</si>
  <si>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</si>
  <si>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</si>
  <si>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</si>
  <si>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</si>
  <si>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</si>
  <si>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</si>
  <si>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</si>
  <si>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</si>
  <si>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</si>
  <si>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</si>
  <si>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</si>
  <si>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</si>
  <si>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</si>
  <si>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</si>
  <si>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</si>
  <si>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</si>
  <si>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</si>
  <si>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</si>
  <si>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</si>
  <si>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</si>
  <si>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</si>
  <si>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</si>
  <si>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</si>
  <si>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</si>
  <si>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</si>
  <si>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</si>
  <si>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</si>
  <si>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</si>
  <si>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</si>
  <si>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</si>
  <si>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</si>
  <si>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</si>
  <si>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</si>
  <si>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</si>
  <si>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</si>
  <si>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</si>
  <si>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</si>
  <si>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</si>
  <si>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</si>
  <si>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</si>
  <si>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</si>
  <si>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</si>
  <si>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</si>
  <si>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</si>
  <si>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</si>
  <si>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</si>
  <si>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</si>
  <si>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</si>
  <si>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</si>
  <si>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</si>
  <si>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</si>
  <si>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</si>
  <si>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</si>
  <si>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</si>
  <si>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</si>
  <si>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</si>
  <si>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</si>
  <si>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</si>
  <si>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</si>
  <si>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</si>
  <si>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</si>
  <si>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</si>
  <si>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</si>
  <si>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</si>
  <si>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</si>
  <si>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</si>
  <si>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</si>
  <si>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</si>
  <si>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</si>
  <si>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</si>
  <si>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</si>
  <si>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</si>
  <si>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</si>
  <si>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</si>
  <si>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</si>
  <si>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</si>
  <si>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</si>
  <si>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</si>
  <si>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</si>
  <si>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</si>
  <si>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</si>
  <si>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</si>
  <si>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</si>
  <si>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</si>
  <si>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</si>
  <si>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</si>
  <si>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</si>
  <si>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</si>
  <si>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</si>
  <si>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</si>
  <si>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</si>
  <si>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</si>
  <si>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</si>
  <si>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</si>
  <si>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</si>
  <si>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</si>
  <si>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</si>
  <si>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</si>
  <si>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</si>
  <si>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</si>
  <si>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</si>
  <si>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</si>
  <si>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</si>
  <si>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</si>
  <si>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</si>
  <si>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</si>
  <si>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</si>
  <si>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</si>
  <si>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</si>
  <si>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</si>
  <si>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</si>
  <si>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</si>
  <si>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</si>
  <si>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</si>
  <si>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</si>
  <si>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</si>
  <si>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</si>
  <si>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</si>
  <si>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</si>
  <si>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</si>
  <si>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</si>
  <si>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</si>
  <si>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</si>
  <si>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</si>
  <si>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</si>
  <si>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</si>
  <si>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</si>
  <si>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</si>
  <si>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</si>
  <si>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</si>
  <si>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</si>
  <si>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</si>
  <si>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</si>
  <si>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</si>
  <si>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</si>
  <si>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</si>
  <si>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</si>
  <si>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</si>
  <si>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</si>
  <si>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</si>
  <si>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</si>
  <si>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</si>
  <si>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</si>
  <si>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</si>
  <si>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</si>
  <si>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</si>
  <si>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</si>
  <si>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</si>
  <si>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</si>
  <si>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</si>
  <si>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</si>
  <si>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</si>
  <si>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</si>
  <si>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</si>
  <si>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</si>
  <si>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</si>
  <si>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</si>
  <si>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</si>
  <si>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</si>
  <si>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</si>
  <si>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</si>
  <si>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</si>
  <si>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</si>
  <si>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</si>
  <si>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</si>
  <si>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</si>
  <si>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</si>
  <si>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</si>
  <si>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</si>
  <si>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</si>
  <si>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</si>
  <si>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</si>
  <si>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</si>
  <si>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</si>
  <si>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</si>
  <si>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</si>
  <si>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</si>
  <si>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</si>
  <si>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</si>
  <si>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</si>
  <si>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</si>
  <si>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</si>
  <si>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</si>
  <si>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</si>
  <si>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</si>
  <si>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</si>
  <si>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</si>
  <si>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</si>
  <si>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</si>
  <si>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</si>
  <si>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</si>
  <si>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</si>
  <si>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</si>
  <si>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</si>
  <si>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</si>
  <si>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</si>
  <si>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</si>
  <si>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</si>
  <si>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</si>
  <si>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</si>
  <si>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</si>
  <si>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</si>
  <si>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</si>
  <si>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</si>
  <si>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</si>
  <si>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</si>
  <si>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</si>
  <si>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</si>
  <si>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</si>
  <si>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</si>
  <si>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</si>
  <si>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</si>
  <si>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</si>
  <si>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</si>
  <si>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</si>
  <si>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</si>
  <si>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</si>
  <si>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</si>
  <si>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</si>
  <si>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</si>
  <si>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</si>
  <si>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</si>
  <si>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</si>
  <si>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</si>
  <si>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</si>
  <si>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</si>
  <si>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</si>
  <si>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</si>
  <si>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</si>
  <si>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</si>
  <si>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</si>
  <si>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</si>
  <si>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</si>
  <si>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</si>
  <si>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</si>
  <si>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</si>
  <si>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</si>
  <si>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</si>
  <si>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</si>
  <si>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</si>
  <si>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</si>
  <si>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</si>
  <si>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</si>
  <si>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</si>
  <si>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</si>
  <si>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</si>
  <si>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</si>
  <si>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</si>
  <si>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</si>
  <si>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</si>
  <si>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</si>
  <si>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</si>
  <si>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</si>
  <si>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</si>
  <si>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</si>
  <si>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</si>
  <si>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</si>
  <si>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</si>
  <si>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</si>
  <si>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</si>
  <si>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</si>
  <si>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</si>
  <si>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</si>
  <si>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</si>
  <si>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</si>
  <si>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</si>
  <si>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</si>
  <si>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</si>
  <si>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</si>
  <si>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</si>
  <si>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</si>
  <si>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</si>
  <si>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</si>
  <si>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</si>
  <si>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</si>
  <si>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</si>
  <si>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</si>
  <si>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</si>
  <si>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</si>
  <si>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</si>
  <si>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</si>
  <si>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</si>
  <si>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</si>
  <si>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</si>
  <si>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</si>
  <si>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</si>
  <si>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</si>
  <si>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</si>
  <si>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</si>
  <si>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</si>
  <si>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</si>
  <si>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</si>
  <si>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</si>
  <si>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</si>
  <si>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</si>
  <si>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</si>
  <si>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</si>
  <si>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</si>
  <si>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</si>
  <si>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</si>
  <si>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</si>
  <si>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</si>
  <si>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</si>
  <si>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</si>
  <si>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</si>
  <si>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</si>
  <si>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</si>
  <si>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</si>
  <si>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</si>
  <si>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</si>
  <si>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</si>
  <si>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</si>
  <si>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</si>
  <si>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</si>
  <si>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</si>
  <si>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</si>
  <si>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</si>
  <si>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</si>
  <si>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</si>
  <si>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</si>
  <si>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</si>
  <si>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</si>
  <si>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</si>
  <si>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</si>
  <si>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</si>
  <si>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</si>
  <si>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</si>
  <si>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</si>
  <si>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</si>
  <si>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</si>
  <si>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</si>
  <si>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</si>
  <si>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</si>
  <si>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</si>
  <si>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</si>
  <si>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</si>
  <si>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</si>
  <si>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</si>
  <si>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</si>
  <si>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</si>
  <si>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</si>
  <si>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</si>
  <si>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</si>
  <si>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</si>
  <si>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</si>
  <si>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</si>
  <si>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</si>
  <si>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</si>
  <si>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</si>
  <si>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</si>
  <si>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</si>
  <si>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</si>
  <si>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</si>
  <si>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</si>
  <si>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</si>
  <si>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</si>
  <si>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</si>
  <si>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</si>
  <si>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</si>
  <si>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</si>
  <si>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</si>
  <si>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</si>
  <si>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</si>
  <si>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</si>
  <si>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</si>
  <si>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</si>
  <si>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</si>
  <si>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</si>
  <si>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</si>
  <si>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</si>
  <si>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</si>
  <si>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</si>
  <si>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</si>
  <si>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</si>
  <si>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</si>
  <si>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</si>
  <si>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</si>
  <si>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</si>
  <si>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</si>
  <si>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</si>
  <si>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</si>
  <si>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</si>
  <si>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</si>
  <si>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</si>
  <si>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</si>
  <si>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</si>
  <si>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</si>
  <si>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</si>
  <si>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</si>
  <si>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</si>
  <si>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</si>
  <si>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</si>
  <si>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</si>
  <si>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</si>
  <si>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</si>
  <si>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</si>
  <si>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</si>
  <si>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</si>
  <si>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</si>
  <si>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</si>
  <si>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</si>
  <si>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</si>
  <si>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</si>
  <si>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</si>
  <si>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</si>
  <si>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</si>
  <si>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</si>
  <si>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</si>
  <si>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</si>
  <si>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</si>
  <si>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</si>
  <si>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</si>
  <si>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</si>
  <si>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</si>
  <si>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</si>
  <si>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</si>
  <si>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</si>
  <si>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</si>
  <si>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</si>
  <si>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</si>
  <si>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</si>
  <si>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</si>
  <si>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</si>
  <si>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</si>
  <si>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</si>
  <si>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</si>
  <si>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</si>
  <si>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</si>
  <si>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</si>
  <si>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</si>
  <si>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</si>
  <si>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</si>
  <si>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</si>
  <si>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</si>
  <si>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</si>
  <si>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</si>
  <si>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</si>
  <si>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</si>
  <si>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</si>
  <si>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</si>
  <si>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</si>
  <si>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</si>
  <si>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</si>
  <si>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</si>
  <si>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</si>
  <si>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</si>
  <si>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</si>
  <si>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</si>
  <si>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</si>
  <si>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</si>
  <si>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</si>
  <si>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</si>
  <si>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</si>
  <si>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</si>
  <si>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</si>
  <si>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</si>
  <si>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</si>
  <si>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</si>
  <si>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</si>
  <si>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</si>
  <si>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</si>
  <si>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</si>
  <si>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</si>
  <si>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</si>
  <si>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</si>
  <si>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</si>
  <si>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</si>
  <si>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</si>
  <si>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</si>
  <si>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</si>
  <si>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</si>
  <si>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</si>
  <si>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</si>
  <si>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</si>
  <si>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</si>
  <si>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</si>
  <si>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</si>
  <si>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</si>
  <si>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</si>
  <si>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</si>
  <si>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</si>
  <si>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</si>
  <si>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</si>
  <si>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</si>
  <si>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</si>
  <si>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</si>
  <si>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</si>
  <si>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</si>
  <si>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</si>
  <si>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</si>
  <si>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</si>
  <si>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</si>
  <si>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</si>
  <si>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</si>
  <si>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</si>
  <si>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</si>
  <si>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</si>
  <si>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</si>
  <si>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</si>
  <si>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</si>
  <si>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</si>
  <si>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</si>
  <si>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</si>
  <si>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</si>
  <si>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</si>
  <si>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</si>
  <si>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</si>
  <si>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</si>
  <si>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</si>
  <si>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</si>
  <si>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</si>
  <si>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</si>
  <si>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</si>
  <si>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</si>
  <si>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</si>
  <si>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</si>
  <si>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</si>
  <si>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</si>
  <si>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</si>
  <si>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</si>
  <si>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</si>
  <si>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</si>
  <si>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</si>
  <si>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</si>
  <si>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</si>
  <si>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</si>
  <si>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</si>
  <si>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</si>
  <si>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</si>
  <si>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</si>
  <si>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</si>
  <si>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</si>
  <si>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</si>
  <si>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</si>
  <si>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</si>
  <si>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</si>
  <si>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</si>
  <si>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</si>
  <si>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</si>
  <si>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</si>
  <si>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</si>
  <si>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</si>
  <si>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</si>
  <si>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</si>
  <si>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</si>
  <si>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</si>
  <si>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</si>
  <si>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</si>
  <si>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</si>
  <si>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</si>
  <si>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</si>
  <si>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</si>
  <si>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</si>
  <si>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</si>
  <si>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</si>
  <si>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</si>
  <si>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</si>
  <si>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</si>
  <si>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</si>
  <si>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</si>
  <si>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</si>
  <si>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</si>
  <si>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</si>
  <si>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</si>
  <si>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</si>
  <si>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</si>
  <si>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</si>
  <si>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</si>
  <si>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</si>
  <si>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</si>
  <si>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</si>
  <si>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</si>
  <si>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</si>
  <si>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</si>
  <si>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</si>
  <si>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</si>
  <si>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</si>
  <si>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</si>
  <si>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</si>
  <si>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</si>
  <si>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</si>
  <si>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</si>
  <si>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</si>
  <si>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</si>
  <si>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</si>
  <si>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</si>
  <si>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</si>
  <si>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</si>
  <si>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</si>
  <si>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</si>
  <si>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</si>
  <si>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</si>
  <si>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</si>
  <si>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</si>
  <si>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</si>
  <si>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</si>
  <si>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</si>
  <si>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</si>
  <si>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</si>
  <si>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</si>
  <si>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</si>
  <si>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</si>
  <si>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</si>
  <si>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</si>
  <si>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</si>
  <si>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</si>
  <si>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</si>
  <si>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</si>
  <si>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</si>
  <si>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</si>
  <si>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</si>
  <si>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</si>
  <si>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</si>
  <si>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</si>
  <si>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</si>
  <si>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</si>
  <si>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</si>
  <si>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</si>
  <si>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</si>
  <si>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</si>
  <si>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</si>
  <si>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</si>
  <si>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</si>
  <si>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</si>
  <si>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</si>
  <si>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</si>
  <si>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</si>
  <si>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</si>
  <si>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</si>
  <si>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</si>
  <si>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</si>
  <si>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</si>
  <si>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</si>
  <si>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</si>
  <si>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</si>
  <si>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</si>
  <si>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</si>
  <si>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</si>
  <si>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</si>
  <si>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</si>
  <si>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</si>
  <si>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</si>
  <si>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</si>
  <si>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</si>
  <si>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</si>
  <si>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</si>
  <si>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</si>
  <si>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</si>
  <si>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</si>
  <si>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</si>
  <si>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</si>
  <si>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</si>
  <si>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</si>
  <si>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</si>
  <si>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</si>
  <si>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</si>
  <si>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</si>
  <si>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</si>
  <si>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</si>
  <si>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</si>
  <si>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</si>
  <si>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</si>
  <si>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</si>
  <si>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</si>
  <si>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</si>
  <si>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</si>
  <si>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</si>
  <si>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</si>
  <si>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</si>
  <si>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</si>
  <si>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</si>
  <si>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</si>
  <si>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</si>
  <si>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</si>
  <si>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</si>
  <si>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</si>
  <si>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</si>
  <si>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</si>
  <si>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</si>
  <si>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</si>
  <si>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</si>
  <si>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</si>
  <si>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</si>
  <si>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</si>
  <si>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</si>
  <si>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</si>
  <si>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</si>
  <si>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</si>
  <si>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</si>
  <si>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</si>
  <si>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</si>
  <si>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</si>
  <si>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</si>
  <si>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</si>
  <si>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</si>
  <si>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</si>
  <si>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</si>
  <si>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</si>
  <si>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</si>
  <si>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</si>
  <si>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</si>
  <si>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</si>
  <si>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</si>
  <si>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</si>
  <si>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</si>
  <si>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</si>
  <si>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</si>
  <si>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</si>
  <si>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</si>
  <si>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</si>
  <si>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</si>
  <si>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</si>
  <si>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</si>
  <si>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</si>
  <si>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</si>
  <si>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</si>
  <si>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</si>
  <si>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</si>
  <si>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</si>
  <si>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</si>
  <si>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</si>
  <si>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</si>
  <si>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</si>
  <si>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</si>
  <si>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</si>
  <si>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</si>
  <si>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</si>
  <si>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</si>
  <si>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</si>
  <si>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</si>
  <si>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</si>
  <si>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</si>
  <si>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</si>
  <si>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</si>
  <si>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</si>
  <si>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</si>
  <si>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</si>
  <si>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</si>
  <si>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</si>
  <si>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</si>
  <si>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</si>
  <si>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</si>
  <si>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</si>
  <si>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</si>
  <si>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</si>
  <si>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</si>
  <si>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</si>
  <si>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</si>
  <si>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</si>
  <si>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</si>
  <si>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</si>
  <si>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</si>
  <si>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</si>
  <si>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</si>
  <si>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</si>
  <si>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</si>
  <si>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</si>
  <si>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</si>
  <si>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</si>
  <si>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</si>
  <si>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</si>
  <si>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</si>
  <si>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</si>
  <si>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</si>
  <si>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</si>
  <si>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</si>
  <si>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</si>
  <si>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</si>
  <si>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</si>
  <si>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</si>
  <si>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</si>
  <si>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</si>
  <si>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</si>
  <si>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</si>
  <si>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</si>
  <si>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</si>
  <si>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</si>
  <si>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</si>
  <si>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</si>
  <si>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</si>
  <si>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</si>
  <si>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</si>
  <si>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</si>
  <si>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</si>
  <si>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</si>
  <si>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</si>
  <si>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</si>
  <si>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</si>
  <si>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</si>
  <si>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</si>
  <si>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</si>
  <si>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</si>
  <si>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</si>
  <si>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</si>
  <si>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</si>
  <si>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</si>
  <si>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</si>
  <si>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</si>
  <si>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</si>
  <si>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</si>
  <si>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</si>
  <si>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</si>
  <si>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</si>
  <si>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</si>
  <si>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</si>
  <si>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</si>
  <si>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</si>
  <si>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</si>
  <si>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</si>
  <si>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</si>
  <si>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</si>
  <si>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</si>
  <si>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</si>
  <si>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</si>
  <si>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</si>
  <si>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</si>
  <si>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</si>
  <si>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</si>
  <si>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</si>
  <si>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</si>
  <si>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</si>
  <si>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</si>
  <si>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</si>
  <si>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</si>
  <si>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</si>
  <si>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</si>
  <si>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</si>
  <si>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</si>
  <si>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</si>
  <si>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</si>
  <si>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</si>
  <si>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</si>
  <si>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</si>
  <si>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</si>
  <si>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</si>
  <si>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</si>
  <si>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</si>
  <si>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</si>
  <si>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</si>
  <si>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</si>
  <si>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</si>
  <si>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</si>
  <si>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</si>
  <si>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</si>
  <si>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</si>
  <si>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</si>
  <si>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</si>
  <si>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</si>
  <si>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</si>
  <si>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</si>
  <si>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</si>
  <si>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</si>
  <si>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</si>
  <si>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</si>
  <si>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</si>
  <si>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</si>
  <si>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</si>
  <si>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</si>
  <si>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</si>
  <si>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</si>
  <si>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</si>
  <si>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</si>
  <si>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</si>
  <si>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</si>
  <si>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</si>
  <si>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</si>
  <si>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</si>
  <si>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</si>
  <si>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</si>
  <si>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</si>
  <si>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</si>
  <si>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</si>
  <si>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</si>
  <si>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</si>
  <si>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</si>
  <si>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</si>
  <si>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</si>
  <si>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</si>
  <si>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</si>
  <si>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</si>
  <si>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</si>
  <si>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</si>
  <si>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</si>
  <si>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</si>
  <si>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</si>
  <si>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</si>
  <si>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</si>
  <si>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</si>
  <si>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</si>
  <si>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</si>
  <si>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</si>
  <si>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</si>
  <si>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</si>
  <si>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</si>
  <si>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</si>
  <si>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</si>
  <si>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</si>
  <si>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</si>
  <si>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</si>
  <si>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</si>
  <si>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</si>
  <si>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</si>
  <si>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</si>
  <si>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</si>
  <si>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</si>
  <si>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</si>
  <si>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</si>
  <si>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</si>
  <si>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</si>
  <si>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</si>
  <si>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</si>
  <si>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</si>
  <si>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</si>
  <si>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</si>
  <si>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</si>
  <si>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</si>
  <si>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</si>
  <si>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</si>
  <si>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</si>
  <si>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</si>
  <si>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</si>
  <si>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</si>
  <si>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</si>
  <si>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</si>
  <si>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</si>
  <si>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</si>
  <si>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</si>
  <si>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</si>
  <si>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</si>
  <si>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</si>
  <si>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</si>
  <si>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</si>
  <si>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</si>
  <si>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</si>
  <si>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</si>
  <si>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</si>
  <si>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</si>
  <si>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</si>
  <si>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</si>
  <si>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</si>
  <si>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</si>
  <si>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</si>
  <si>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</si>
  <si>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</si>
  <si>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</si>
  <si>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</si>
  <si>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</si>
  <si>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</si>
  <si>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</si>
  <si>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</si>
  <si>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</si>
  <si>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</si>
  <si>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</si>
  <si>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</si>
  <si>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</si>
  <si>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</si>
  <si>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</si>
  <si>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</si>
  <si>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</si>
  <si>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</si>
  <si>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</si>
  <si>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</si>
  <si>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</si>
  <si>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</si>
  <si>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</si>
  <si>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</si>
  <si>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</si>
  <si>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</si>
  <si>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</si>
  <si>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</si>
  <si>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</si>
  <si>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</si>
  <si>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</si>
  <si>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</si>
  <si>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</si>
  <si>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</si>
  <si>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</si>
  <si>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</si>
  <si>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</si>
  <si>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</si>
  <si>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</si>
  <si>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</si>
  <si>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</si>
  <si>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</si>
  <si>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</si>
  <si>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</si>
  <si>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</si>
  <si>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</si>
  <si>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</si>
  <si>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</si>
  <si>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</si>
  <si>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</si>
  <si>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</si>
  <si>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</si>
  <si>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</si>
  <si>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</si>
  <si>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</si>
  <si>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</si>
  <si>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</si>
  <si>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</si>
  <si>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</si>
  <si>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</si>
  <si>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</si>
  <si>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</si>
  <si>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</si>
  <si>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</si>
  <si>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</si>
  <si>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</si>
  <si>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</si>
  <si>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</si>
  <si>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</si>
  <si>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</si>
  <si>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</si>
  <si>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</si>
  <si>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</si>
  <si>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</si>
  <si>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</si>
  <si>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</si>
  <si>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</si>
  <si>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</si>
  <si>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</si>
  <si>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</si>
  <si>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</si>
  <si>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</si>
  <si>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</si>
  <si>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</si>
  <si>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</si>
  <si>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</si>
  <si>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</si>
  <si>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</si>
  <si>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</si>
  <si>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</si>
  <si>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</si>
  <si>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</si>
  <si>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</si>
  <si>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</si>
  <si>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</si>
  <si>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</si>
  <si>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</si>
  <si>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</si>
  <si>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</si>
  <si>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</si>
  <si>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</si>
  <si>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</si>
  <si>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</si>
  <si>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</si>
  <si>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</si>
  <si>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</si>
  <si>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</si>
  <si>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</si>
  <si>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</si>
  <si>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</si>
  <si>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</si>
  <si>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</si>
  <si>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</si>
  <si>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</si>
  <si>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</si>
  <si>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</si>
  <si>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</si>
  <si>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</si>
  <si>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</si>
  <si>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</si>
  <si>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</si>
  <si>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</si>
  <si>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</si>
  <si>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</si>
  <si>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</si>
  <si>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</si>
  <si>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</si>
  <si>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</si>
  <si>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</si>
  <si>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</si>
  <si>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</si>
  <si>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</si>
  <si>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</si>
  <si>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</si>
  <si>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</si>
  <si>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</si>
  <si>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</si>
  <si>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</si>
  <si>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</si>
  <si>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</si>
  <si>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</si>
  <si>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</si>
  <si>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</si>
  <si>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</si>
  <si>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</si>
  <si>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</si>
  <si>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</si>
  <si>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</si>
  <si>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</si>
  <si>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</si>
  <si>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</si>
  <si>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</si>
  <si>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</si>
  <si>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</si>
  <si>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</si>
  <si>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</si>
  <si>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</si>
  <si>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</si>
  <si>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</si>
  <si>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</si>
  <si>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</si>
  <si>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</si>
  <si>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</si>
  <si>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</si>
  <si>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</si>
  <si>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</si>
  <si>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</si>
  <si>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</si>
  <si>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</si>
  <si>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</si>
  <si>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</si>
  <si>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</si>
  <si>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</si>
  <si>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</si>
  <si>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</si>
  <si>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</si>
  <si>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</si>
  <si>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</si>
  <si>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</si>
  <si>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</si>
  <si>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</si>
  <si>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</si>
  <si>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</si>
  <si>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</si>
  <si>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</si>
  <si>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</si>
  <si>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</si>
  <si>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</si>
  <si>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</si>
  <si>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</si>
  <si>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</si>
  <si>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</si>
  <si>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</si>
  <si>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</si>
  <si>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</si>
  <si>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</si>
  <si>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</si>
  <si>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</si>
  <si>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</si>
  <si>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</si>
  <si>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</si>
  <si>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</si>
  <si>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</si>
  <si>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</si>
  <si>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</si>
  <si>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</si>
  <si>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</si>
  <si>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</si>
  <si>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</si>
  <si>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</si>
  <si>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</si>
  <si>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</si>
  <si>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</si>
  <si>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</si>
  <si>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</si>
  <si>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</si>
  <si>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</si>
  <si>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</si>
  <si>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</si>
  <si>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</si>
  <si>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</si>
  <si>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</si>
  <si>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</si>
  <si>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</si>
  <si>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</si>
  <si>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</si>
  <si>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</si>
  <si>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</si>
  <si>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</si>
  <si>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</si>
  <si>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</si>
  <si>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</si>
  <si>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</si>
  <si>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</si>
  <si>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</si>
  <si>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</si>
  <si>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</si>
  <si>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</si>
  <si>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</si>
  <si>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</si>
  <si>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</si>
  <si>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</si>
  <si>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</si>
  <si>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</si>
  <si>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</si>
  <si>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</si>
  <si>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</si>
  <si>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</si>
  <si>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</si>
  <si>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</si>
  <si>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</si>
  <si>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</si>
  <si>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</si>
  <si>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</si>
  <si>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</si>
  <si>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</si>
  <si>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</si>
  <si>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</si>
  <si>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</si>
  <si>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</si>
  <si>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</si>
  <si>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</si>
  <si>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</si>
  <si>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</si>
  <si>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</si>
  <si>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</si>
  <si>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</si>
  <si>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</si>
  <si>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</si>
  <si>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</si>
  <si>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</si>
  <si>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</si>
  <si>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</si>
  <si>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</si>
  <si>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</si>
  <si>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</si>
  <si>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</si>
  <si>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</si>
  <si>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</si>
  <si>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</si>
  <si>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</si>
  <si>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</si>
  <si>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</si>
  <si>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</si>
  <si>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</si>
  <si>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</si>
  <si>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</si>
  <si>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</si>
  <si>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</si>
  <si>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</si>
  <si>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</si>
  <si>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</si>
  <si>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</si>
  <si>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</si>
  <si>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</si>
  <si>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</si>
  <si>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</si>
  <si>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</si>
  <si>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</si>
  <si>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</si>
  <si>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</si>
  <si>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</si>
  <si>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</si>
  <si>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</si>
  <si>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</si>
  <si>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</si>
  <si>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</si>
  <si>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</si>
  <si>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</si>
  <si>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</si>
  <si>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</si>
  <si>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</si>
  <si>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</si>
  <si>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</si>
  <si>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</si>
  <si>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</si>
  <si>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</si>
  <si>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</si>
  <si>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</si>
  <si>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</si>
  <si>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</si>
  <si>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</si>
  <si>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</si>
  <si>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</si>
  <si>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</si>
  <si>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</si>
  <si>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</si>
  <si>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</si>
  <si>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</si>
  <si>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</si>
  <si>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</si>
  <si>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</si>
  <si>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</si>
  <si>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</si>
  <si>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</si>
  <si>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</si>
  <si>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</si>
  <si>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</si>
  <si>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</si>
  <si>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</si>
  <si>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</si>
  <si>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</si>
  <si>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</si>
  <si>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</si>
  <si>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</si>
  <si>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</si>
  <si>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</si>
  <si>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</si>
  <si>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</si>
  <si>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</si>
  <si>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</si>
  <si>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</si>
  <si>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</si>
  <si>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</si>
  <si>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</si>
  <si>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</si>
  <si>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</si>
  <si>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</si>
  <si>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</si>
  <si>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</si>
  <si>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</si>
  <si>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</si>
  <si>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</si>
  <si>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</si>
  <si>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</si>
  <si>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</si>
  <si>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</si>
  <si>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</si>
  <si>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</si>
  <si>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</si>
  <si>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</si>
  <si>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</si>
  <si>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</si>
  <si>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</si>
  <si>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</si>
  <si>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</si>
  <si>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</si>
  <si>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</si>
  <si>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</si>
  <si>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</si>
  <si>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</si>
  <si>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</si>
  <si>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</si>
  <si>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</si>
  <si>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</si>
  <si>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</si>
  <si>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</si>
  <si>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</si>
  <si>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</si>
  <si>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</si>
  <si>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</si>
  <si>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</si>
  <si>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</si>
  <si>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</si>
  <si>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</si>
  <si>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</si>
  <si>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</si>
  <si>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</si>
  <si>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</si>
  <si>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</si>
  <si>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</si>
  <si>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</si>
  <si>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</si>
  <si>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</si>
  <si>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</si>
  <si>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</si>
  <si>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</si>
  <si>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</si>
  <si>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</si>
  <si>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</si>
  <si>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</si>
  <si>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</si>
  <si>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</si>
  <si>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</si>
  <si>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</si>
  <si>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</si>
  <si>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</si>
  <si>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</si>
  <si>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</si>
  <si>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</si>
  <si>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</si>
  <si>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</si>
  <si>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</si>
  <si>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</si>
  <si>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</si>
  <si>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</si>
  <si>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</si>
  <si>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</si>
  <si>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</si>
  <si>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</si>
  <si>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</si>
  <si>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</si>
  <si>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</si>
  <si>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</si>
  <si>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</si>
  <si>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</si>
  <si>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</si>
  <si>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</si>
  <si>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</si>
  <si>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</si>
  <si>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</si>
  <si>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</si>
  <si>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</si>
  <si>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</si>
  <si>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</si>
  <si>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</si>
  <si>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</si>
  <si>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</si>
  <si>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</si>
  <si>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</si>
  <si>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</si>
  <si>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</si>
  <si>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</si>
  <si>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</si>
  <si>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</si>
  <si>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</si>
  <si>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</si>
  <si>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</si>
  <si>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</si>
  <si>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</si>
  <si>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</si>
  <si>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</si>
  <si>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</si>
  <si>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</si>
  <si>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</si>
  <si>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</si>
  <si>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</si>
  <si>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</si>
  <si>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</si>
  <si>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</si>
  <si>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</si>
  <si>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</si>
  <si>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</si>
  <si>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</si>
  <si>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</si>
  <si>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</si>
  <si>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</si>
  <si>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</si>
  <si>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</si>
  <si>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</si>
  <si>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</si>
  <si>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</si>
  <si>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</si>
  <si>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</si>
  <si>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</si>
  <si>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</si>
  <si>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</si>
  <si>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</si>
  <si>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</si>
  <si>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</si>
  <si>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</si>
  <si>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</si>
  <si>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</si>
  <si>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</si>
  <si>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</si>
  <si>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</si>
  <si>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</si>
  <si>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</si>
  <si>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</si>
  <si>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</si>
  <si>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</si>
  <si>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</si>
  <si>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</si>
  <si>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</si>
  <si>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</si>
  <si>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</si>
  <si>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</si>
  <si>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</si>
  <si>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</si>
  <si>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</si>
  <si>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</si>
  <si>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</si>
  <si>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</si>
  <si>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</si>
  <si>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</si>
  <si>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</si>
  <si>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</si>
  <si>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</si>
  <si>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</si>
  <si>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</si>
  <si>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</si>
  <si>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</si>
  <si>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</si>
  <si>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</si>
  <si>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</si>
  <si>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</si>
  <si>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</si>
  <si>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</si>
  <si>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</si>
  <si>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</si>
  <si>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</si>
  <si>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</si>
  <si>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</si>
  <si>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</si>
  <si>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</si>
  <si>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</si>
  <si>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</si>
  <si>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</si>
  <si>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</si>
  <si>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</si>
  <si>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</si>
  <si>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</si>
  <si>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</si>
  <si>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</si>
  <si>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</si>
  <si>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</si>
  <si>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</si>
  <si>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</si>
  <si>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</si>
  <si>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</si>
  <si>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</si>
  <si>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</si>
  <si>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</si>
  <si>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</si>
  <si>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</si>
  <si>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</si>
  <si>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</si>
  <si>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</si>
  <si>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</si>
  <si>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</si>
  <si>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</si>
  <si>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</si>
  <si>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</si>
  <si>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</si>
  <si>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</si>
  <si>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</si>
  <si>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</si>
  <si>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</si>
  <si>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</si>
  <si>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</si>
  <si>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</si>
  <si>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</si>
  <si>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</si>
  <si>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</si>
  <si>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</si>
  <si>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</si>
  <si>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</si>
  <si>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</si>
  <si>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</si>
  <si>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</si>
  <si>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</si>
  <si>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</si>
  <si>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</si>
  <si>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</si>
  <si>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</si>
  <si>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</si>
  <si>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</si>
  <si>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</si>
  <si>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</si>
  <si>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</si>
  <si>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</si>
  <si>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</si>
  <si>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</si>
  <si>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</si>
  <si>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</si>
  <si>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</si>
  <si>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</si>
  <si>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</si>
  <si>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</si>
  <si>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</si>
  <si>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</si>
  <si>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</si>
  <si>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</si>
  <si>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</si>
  <si>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</si>
  <si>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</si>
  <si>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</si>
  <si>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</si>
  <si>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</si>
  <si>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</si>
  <si>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</si>
  <si>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</si>
  <si>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</si>
  <si>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</si>
  <si>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</si>
  <si>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</si>
  <si>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</si>
  <si>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</si>
  <si>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</si>
  <si>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</si>
  <si>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</si>
  <si>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</si>
  <si>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</si>
  <si>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</si>
  <si>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</si>
  <si>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</si>
  <si>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</si>
  <si>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</si>
  <si>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</si>
  <si>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</si>
  <si>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</si>
  <si>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</si>
  <si>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</si>
  <si>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</si>
  <si>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</si>
  <si>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</si>
  <si>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</si>
  <si>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</si>
  <si>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</si>
  <si>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</si>
  <si>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</si>
  <si>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</si>
  <si>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</si>
  <si>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</si>
  <si>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</si>
  <si>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</si>
  <si>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</si>
  <si>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</si>
  <si>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</si>
  <si>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</si>
  <si>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</si>
  <si>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</si>
  <si>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</si>
  <si>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</si>
  <si>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</si>
  <si>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</si>
  <si>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</si>
  <si>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</si>
  <si>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</si>
  <si>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</si>
  <si>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</si>
  <si>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</si>
  <si>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</si>
  <si>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</si>
  <si>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</si>
  <si>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</si>
  <si>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</si>
  <si>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</si>
  <si>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</si>
  <si>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</si>
  <si>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</si>
  <si>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</si>
  <si>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</si>
  <si>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</si>
  <si>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</si>
  <si>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</si>
  <si>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</si>
  <si>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</si>
  <si>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</si>
  <si>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</si>
  <si>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</si>
  <si>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</si>
  <si>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</si>
  <si>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</si>
  <si>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</si>
  <si>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</si>
  <si>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</si>
  <si>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</si>
  <si>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</si>
  <si>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</si>
  <si>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</si>
  <si>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</si>
  <si>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</si>
  <si>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</si>
  <si>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</si>
  <si>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</si>
  <si>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</si>
  <si>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</si>
  <si>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</si>
  <si>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</si>
  <si>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</si>
  <si>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</si>
  <si>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</si>
  <si>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</si>
  <si>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</si>
  <si>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</si>
  <si>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</si>
  <si>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</si>
  <si>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</si>
  <si>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</si>
  <si>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</si>
  <si>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</si>
  <si>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</si>
  <si>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</si>
  <si>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</si>
  <si>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</si>
  <si>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</si>
  <si>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</si>
  <si>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</si>
  <si>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</si>
  <si>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</si>
  <si>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</si>
  <si>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</si>
  <si>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</si>
  <si>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</si>
  <si>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</si>
  <si>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</si>
  <si>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</si>
  <si>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</si>
  <si>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</si>
  <si>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</si>
  <si>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</si>
  <si>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</si>
  <si>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</si>
  <si>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</si>
  <si>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</si>
  <si>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</si>
  <si>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</si>
  <si>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</si>
  <si>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</si>
  <si>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</si>
  <si>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</si>
  <si>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</si>
  <si>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</si>
  <si>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</si>
  <si>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</si>
  <si>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</si>
  <si>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</si>
  <si>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</si>
  <si>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</si>
  <si>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</si>
  <si>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</si>
  <si>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</si>
  <si>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</si>
  <si>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</si>
  <si>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</si>
  <si>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</si>
  <si>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</si>
  <si>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</si>
  <si>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</si>
  <si>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</si>
  <si>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</si>
  <si>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</si>
  <si>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</si>
  <si>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</si>
  <si>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</si>
  <si>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</si>
  <si>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</si>
  <si>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</si>
  <si>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</si>
  <si>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</si>
  <si>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</si>
  <si>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</si>
  <si>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</si>
  <si>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</si>
  <si>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</si>
  <si>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</si>
  <si>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</si>
  <si>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</si>
  <si>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</si>
  <si>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</si>
  <si>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</si>
  <si>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</si>
  <si>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</si>
  <si>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</si>
  <si>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</si>
  <si>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</si>
  <si>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</si>
  <si>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</si>
  <si>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</si>
  <si>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</si>
  <si>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</si>
  <si>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</si>
  <si>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</si>
  <si>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</si>
  <si>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</si>
  <si>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</si>
  <si>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</si>
  <si>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</si>
  <si>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</si>
  <si>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</si>
  <si>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</si>
  <si>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</si>
  <si>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</si>
  <si>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</si>
  <si>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</si>
  <si>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</si>
  <si>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</si>
  <si>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</si>
  <si>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</si>
  <si>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</si>
  <si>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</si>
  <si>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</si>
  <si>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</si>
  <si>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</si>
  <si>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</si>
  <si>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</si>
  <si>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</si>
  <si>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</si>
  <si>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</si>
  <si>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</si>
  <si>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</si>
  <si>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</si>
  <si>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</si>
  <si>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</si>
  <si>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</si>
  <si>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</si>
  <si>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</si>
  <si>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</si>
  <si>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</si>
  <si>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</si>
  <si>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</si>
  <si>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</si>
  <si>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</si>
  <si>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</si>
  <si>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</si>
  <si>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</si>
  <si>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</si>
  <si>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</si>
  <si>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</si>
  <si>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</si>
  <si>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</si>
  <si>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</si>
  <si>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</si>
  <si>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</si>
  <si>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</si>
  <si>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</si>
  <si>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</si>
  <si>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</si>
  <si>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</si>
  <si>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</si>
  <si>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</si>
  <si>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</si>
  <si>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</si>
  <si>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</si>
  <si>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</si>
  <si>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</si>
  <si>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</si>
  <si>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</si>
  <si>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</si>
  <si>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</si>
  <si>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</si>
  <si>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</si>
  <si>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</si>
  <si>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</si>
  <si>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</si>
  <si>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</si>
  <si>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</si>
  <si>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</si>
  <si>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</si>
  <si>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</si>
  <si>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</si>
  <si>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</si>
  <si>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</si>
  <si>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</si>
  <si>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</si>
  <si>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</si>
  <si>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</si>
  <si>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</si>
  <si>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</si>
  <si>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</si>
  <si>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</si>
  <si>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</si>
  <si>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</si>
  <si>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</si>
  <si>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</si>
  <si>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</si>
  <si>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</si>
  <si>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</si>
  <si>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</si>
  <si>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</si>
  <si>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</si>
  <si>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</si>
  <si>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</si>
  <si>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</si>
  <si>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</si>
  <si>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</si>
  <si>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</si>
  <si>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</si>
  <si>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</si>
  <si>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</si>
  <si>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</si>
  <si>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</si>
  <si>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</si>
  <si>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</si>
  <si>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</si>
  <si>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</si>
  <si>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</si>
  <si>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</si>
  <si>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</si>
  <si>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</si>
  <si>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</si>
  <si>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</si>
  <si>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</si>
  <si>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</si>
  <si>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</si>
  <si>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</si>
  <si>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</si>
  <si>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</si>
  <si>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</si>
  <si>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</si>
  <si>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</si>
  <si>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</si>
  <si>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</si>
  <si>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</si>
  <si>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</si>
  <si>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</si>
  <si>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</si>
  <si>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</si>
  <si>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</si>
  <si>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</si>
  <si>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</si>
  <si>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</si>
  <si>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</si>
  <si>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</si>
  <si>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</si>
  <si>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</si>
  <si>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</si>
  <si>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</si>
  <si>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</si>
  <si>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</si>
  <si>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</si>
  <si>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</si>
  <si>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</si>
  <si>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</si>
  <si>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</si>
  <si>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</si>
  <si>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</si>
  <si>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</si>
  <si>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</si>
  <si>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</si>
  <si>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</si>
  <si>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</si>
  <si>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</si>
  <si>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</si>
  <si>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</si>
  <si>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</si>
  <si>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</si>
  <si>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</si>
  <si>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</si>
  <si>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</si>
  <si>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</si>
  <si>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</si>
  <si>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</si>
  <si>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</si>
  <si>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</si>
  <si>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</si>
  <si>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</si>
  <si>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</si>
  <si>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</si>
  <si>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</si>
  <si>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</si>
  <si>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</si>
  <si>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</si>
  <si>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</si>
  <si>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</si>
  <si>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</si>
  <si>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</si>
  <si>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</si>
  <si>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</si>
  <si>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</si>
  <si>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</si>
  <si>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</si>
  <si>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</si>
  <si>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</si>
  <si>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</si>
  <si>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</si>
  <si>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</si>
  <si>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</si>
  <si>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</si>
  <si>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</si>
  <si>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</si>
  <si>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</si>
  <si>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</si>
  <si>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</si>
  <si>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</si>
  <si>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</si>
  <si>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</si>
  <si>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</si>
  <si>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</si>
  <si>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</si>
  <si>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</si>
  <si>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</si>
  <si>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</si>
  <si>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</si>
  <si>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</si>
  <si>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</si>
  <si>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</si>
  <si>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</si>
  <si>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</si>
  <si>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</si>
  <si>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</si>
  <si>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</si>
  <si>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</si>
  <si>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</si>
  <si>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</si>
  <si>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</si>
  <si>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</si>
  <si>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</si>
  <si>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</si>
  <si>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</si>
  <si>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</si>
  <si>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</si>
  <si>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</si>
  <si>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</si>
  <si>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</si>
  <si>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</si>
  <si>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</si>
  <si>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</si>
  <si>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</si>
  <si>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</si>
  <si>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</si>
  <si>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</si>
  <si>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</si>
  <si>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</si>
  <si>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</si>
  <si>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</si>
  <si>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</si>
  <si>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</si>
  <si>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</si>
  <si>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</si>
  <si>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</si>
  <si>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</si>
  <si>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</si>
  <si>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</si>
  <si>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</si>
  <si>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</si>
  <si>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</si>
  <si>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</si>
  <si>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</si>
  <si>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</si>
  <si>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</si>
  <si>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</si>
  <si>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</si>
  <si>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</si>
  <si>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</si>
  <si>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</si>
  <si>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</si>
  <si>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</si>
  <si>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</si>
  <si>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</si>
  <si>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</si>
  <si>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</si>
  <si>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</si>
  <si>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</si>
  <si>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</si>
  <si>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</si>
  <si>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</si>
  <si>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</si>
  <si>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</si>
  <si>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</si>
  <si>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</si>
  <si>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</si>
  <si>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</si>
  <si>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</si>
  <si>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</si>
  <si>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</si>
  <si>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</si>
  <si>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</si>
  <si>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</si>
  <si>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</si>
  <si>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</si>
  <si>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</si>
  <si>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</si>
  <si>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</si>
  <si>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</si>
  <si>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</si>
  <si>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</si>
  <si>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</si>
  <si>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</si>
  <si>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</si>
  <si>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</si>
  <si>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</si>
  <si>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</si>
  <si>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</si>
  <si>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</si>
  <si>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</si>
  <si>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</si>
  <si>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</si>
  <si>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</si>
  <si>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</si>
  <si>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</si>
  <si>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</si>
  <si>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</si>
  <si>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</si>
  <si>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</si>
  <si>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</si>
  <si>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</si>
  <si>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</si>
  <si>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</si>
  <si>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</si>
  <si>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</si>
  <si>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</si>
  <si>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</si>
  <si>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</si>
  <si>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</si>
  <si>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</si>
  <si>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</si>
  <si>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</si>
  <si>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</si>
  <si>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</si>
  <si>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</si>
  <si>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</si>
  <si>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</si>
  <si>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</si>
  <si>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</si>
  <si>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</si>
  <si>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</si>
  <si>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</si>
  <si>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</si>
  <si>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</si>
  <si>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</si>
  <si>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</si>
  <si>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</si>
  <si>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</si>
  <si>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</si>
  <si>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</si>
  <si>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</si>
  <si>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</si>
  <si>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</si>
  <si>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</si>
  <si>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</si>
  <si>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</si>
  <si>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</si>
  <si>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</si>
  <si>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</si>
  <si>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</si>
  <si>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</si>
  <si>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</si>
  <si>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</si>
  <si>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</si>
  <si>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</si>
  <si>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</si>
  <si>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</si>
  <si>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</si>
  <si>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</si>
  <si>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</si>
  <si>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</si>
  <si>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</si>
  <si>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</si>
  <si>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</si>
  <si>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</si>
  <si>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</si>
  <si>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</si>
  <si>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</si>
  <si>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</si>
  <si>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</si>
  <si>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</si>
  <si>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</si>
  <si>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</si>
  <si>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</si>
  <si>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</si>
  <si>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</si>
  <si>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</si>
  <si>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</si>
  <si>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</si>
  <si>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</si>
  <si>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</si>
  <si>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</si>
  <si>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</si>
  <si>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</si>
  <si>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</si>
  <si>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</si>
  <si>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</si>
  <si>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</si>
  <si>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</si>
  <si>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</si>
  <si>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</si>
  <si>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</si>
  <si>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</si>
  <si>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</si>
  <si>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</si>
  <si>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</si>
  <si>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</si>
  <si>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</si>
  <si>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</si>
  <si>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</si>
  <si>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</si>
  <si>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</si>
  <si>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</si>
  <si>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</si>
  <si>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</si>
  <si>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</si>
  <si>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</si>
  <si>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</si>
  <si>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</si>
  <si>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</si>
  <si>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</si>
  <si>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</si>
  <si>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</si>
  <si>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</si>
  <si>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</si>
  <si>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</si>
  <si>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</si>
  <si>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</si>
  <si>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</si>
  <si>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</si>
  <si>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</si>
  <si>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</si>
  <si>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</si>
  <si>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</si>
  <si>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</si>
  <si>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</si>
  <si>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</si>
  <si>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</si>
  <si>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</si>
  <si>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</si>
  <si>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</si>
  <si>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</si>
  <si>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</si>
  <si>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</si>
  <si>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</si>
  <si>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</si>
  <si>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</si>
  <si>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</si>
  <si>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</si>
  <si>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</si>
  <si>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</si>
  <si>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</si>
  <si>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</si>
  <si>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</si>
  <si>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</si>
  <si>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</si>
  <si>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</si>
  <si>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</si>
  <si>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</si>
  <si>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</si>
  <si>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</si>
  <si>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</si>
  <si>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</si>
  <si>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</si>
  <si>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</si>
  <si>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</si>
  <si>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</si>
  <si>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</si>
  <si>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</si>
  <si>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</si>
  <si>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</si>
  <si>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</si>
  <si>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</si>
  <si>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</si>
  <si>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</si>
  <si>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</si>
  <si>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</si>
  <si>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</si>
  <si>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</si>
  <si>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</si>
  <si>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</si>
  <si>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</si>
  <si>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</si>
  <si>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</si>
  <si>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</si>
  <si>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</si>
  <si>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</si>
  <si>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</si>
  <si>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</si>
  <si>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</si>
  <si>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</si>
  <si>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</si>
  <si>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</si>
  <si>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</si>
  <si>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</si>
  <si>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</si>
  <si>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</si>
  <si>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</si>
  <si>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</si>
  <si>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</si>
  <si>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</si>
  <si>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</si>
  <si>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</si>
  <si>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</si>
  <si>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</si>
  <si>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</si>
  <si>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</si>
  <si>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</si>
  <si>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</si>
  <si>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</si>
  <si>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</si>
  <si>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</si>
  <si>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</si>
  <si>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</si>
  <si>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</si>
  <si>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</si>
  <si>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</si>
  <si>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</si>
  <si>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</si>
  <si>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</si>
  <si>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</si>
  <si>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</si>
  <si>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</si>
  <si>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</si>
  <si>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</si>
  <si>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</si>
  <si>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</si>
  <si>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</si>
  <si>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</si>
  <si>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</si>
  <si>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</si>
  <si>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</si>
  <si>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</si>
  <si>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</si>
  <si>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</si>
  <si>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</si>
  <si>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</si>
  <si>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</si>
  <si>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</si>
  <si>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</si>
  <si>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</si>
  <si>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</si>
  <si>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</si>
  <si>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</si>
  <si>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</si>
  <si>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</si>
  <si>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</si>
  <si>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</si>
  <si>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</si>
  <si>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</si>
  <si>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</si>
  <si>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</si>
  <si>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</si>
  <si>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</si>
  <si>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</si>
  <si>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</si>
  <si>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</si>
  <si>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</si>
  <si>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</si>
  <si>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</si>
  <si>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</si>
  <si>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</si>
  <si>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</si>
  <si>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</si>
  <si>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</si>
  <si>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</si>
  <si>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</si>
  <si>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</si>
  <si>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</si>
  <si>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</si>
  <si>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</si>
  <si>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</si>
  <si>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</si>
  <si>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</si>
  <si>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</si>
  <si>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</si>
  <si>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</si>
  <si>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</si>
  <si>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</si>
  <si>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</si>
  <si>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</si>
  <si>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</si>
  <si>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</si>
  <si>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</si>
  <si>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</si>
  <si>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</si>
  <si>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</si>
  <si>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</si>
  <si>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</si>
  <si>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</si>
  <si>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</si>
  <si>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</si>
  <si>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</si>
  <si>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</si>
  <si>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</si>
  <si>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</si>
  <si>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</si>
  <si>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</si>
  <si>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</si>
  <si>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</si>
  <si>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</si>
  <si>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</si>
  <si>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</si>
  <si>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</si>
  <si>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</si>
  <si>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</si>
  <si>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</si>
  <si>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</si>
  <si>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</si>
  <si>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</si>
  <si>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</si>
  <si>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</si>
  <si>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</si>
  <si>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</si>
  <si>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</si>
  <si>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</si>
  <si>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</si>
  <si>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</si>
  <si>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</si>
  <si>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</si>
  <si>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</si>
  <si>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</si>
  <si>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</si>
  <si>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</si>
  <si>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</si>
  <si>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</si>
  <si>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</si>
  <si>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</si>
  <si>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</si>
  <si>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</si>
  <si>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</si>
  <si>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</si>
  <si>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</si>
  <si>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</si>
  <si>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</si>
  <si>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</si>
  <si>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</si>
  <si>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</si>
  <si>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</si>
  <si>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</si>
  <si>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</si>
  <si>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</si>
  <si>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</si>
  <si>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</si>
  <si>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</si>
  <si>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</si>
  <si>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</si>
  <si>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</si>
  <si>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</si>
  <si>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</si>
  <si>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</si>
  <si>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</si>
  <si>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</si>
  <si>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</si>
  <si>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</si>
  <si>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</si>
  <si>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</si>
  <si>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</si>
  <si>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</si>
  <si>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</si>
  <si>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</si>
  <si>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</si>
  <si>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</si>
  <si>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</si>
  <si>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</si>
  <si>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</si>
  <si>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</si>
  <si>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</si>
  <si>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</si>
  <si>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</si>
  <si>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</si>
  <si>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</si>
  <si>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</si>
  <si>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</si>
  <si>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</si>
  <si>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</si>
  <si>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</si>
  <si>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</si>
  <si>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</si>
  <si>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</si>
  <si>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</si>
  <si>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</si>
  <si>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</si>
  <si>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</si>
  <si>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</si>
  <si>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</si>
  <si>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</si>
  <si>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</si>
  <si>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</si>
  <si>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</si>
  <si>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</si>
  <si>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</si>
  <si>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</si>
  <si>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</si>
  <si>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</si>
  <si>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</si>
  <si>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</si>
  <si>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</si>
  <si>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</si>
  <si>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</si>
  <si>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</si>
  <si>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</si>
  <si>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</si>
  <si>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</si>
  <si>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</si>
  <si>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</si>
  <si>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</si>
  <si>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</si>
  <si>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</si>
  <si>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</si>
  <si>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</si>
  <si>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</si>
  <si>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</si>
  <si>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</si>
  <si>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</si>
  <si>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</si>
  <si>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</si>
  <si>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</si>
  <si>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</si>
  <si>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</si>
  <si>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</si>
  <si>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</si>
  <si>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</si>
  <si>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</si>
  <si>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</si>
  <si>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</si>
  <si>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</si>
  <si>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</si>
  <si>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</si>
  <si>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</si>
  <si>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</si>
  <si>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</si>
  <si>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</si>
  <si>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</si>
  <si>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</si>
  <si>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</si>
  <si>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</si>
  <si>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</si>
  <si>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</si>
  <si>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</si>
  <si>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</si>
  <si>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</si>
  <si>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</si>
  <si>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</si>
  <si>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</si>
  <si>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</si>
  <si>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</si>
  <si>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</si>
  <si>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</si>
  <si>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</si>
  <si>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</si>
  <si>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</si>
  <si>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</si>
  <si>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</si>
  <si>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</si>
  <si>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</si>
  <si>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</si>
  <si>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</si>
  <si>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</si>
  <si>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</si>
  <si>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</si>
  <si>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</si>
  <si>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</si>
  <si>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</si>
  <si>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</si>
  <si>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</si>
  <si>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</si>
  <si>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</si>
  <si>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</si>
  <si>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</si>
  <si>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</si>
  <si>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</si>
  <si>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</si>
  <si>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</si>
  <si>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</si>
  <si>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</si>
  <si>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</si>
  <si>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</si>
  <si>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</si>
  <si>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</si>
  <si>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</si>
  <si>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</si>
  <si>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</si>
  <si>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</si>
  <si>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</si>
  <si>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</si>
  <si>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</si>
  <si>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</si>
  <si>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</si>
  <si>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</si>
  <si>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</si>
  <si>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</si>
  <si>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</si>
  <si>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</si>
  <si>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</si>
  <si>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</si>
  <si>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</si>
  <si>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</si>
  <si>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</si>
  <si>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</si>
  <si>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</si>
  <si>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</si>
  <si>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</si>
  <si>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</si>
  <si>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</si>
  <si>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</si>
  <si>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</si>
  <si>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</si>
  <si>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</si>
  <si>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</si>
  <si>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</si>
  <si>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</si>
  <si>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</si>
  <si>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</si>
  <si>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</si>
  <si>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</si>
  <si>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</si>
  <si>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</si>
  <si>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</si>
  <si>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</si>
  <si>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</si>
  <si>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</si>
  <si>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</si>
  <si>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</si>
  <si>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</si>
  <si>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</si>
  <si>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</si>
  <si>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</si>
  <si>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</si>
  <si>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</si>
  <si>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</si>
  <si>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</si>
  <si>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</si>
  <si>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</si>
  <si>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</si>
  <si>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</si>
  <si>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</si>
  <si>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</si>
  <si>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</si>
  <si>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</si>
  <si>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</si>
  <si>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</si>
  <si>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</si>
  <si>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</si>
  <si>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</si>
  <si>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</si>
  <si>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</si>
  <si>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</si>
  <si>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</si>
  <si>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</si>
  <si>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</si>
  <si>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</si>
  <si>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</si>
  <si>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</si>
  <si>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</si>
  <si>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</si>
  <si>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</si>
  <si>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</si>
  <si>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</si>
  <si>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</si>
  <si>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</si>
  <si>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</si>
  <si>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</si>
  <si>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</si>
  <si>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</si>
  <si>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</si>
  <si>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</si>
  <si>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</si>
  <si>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</si>
  <si>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</si>
  <si>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</si>
  <si>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</si>
  <si>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</si>
  <si>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</si>
  <si>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</si>
  <si>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</si>
  <si>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</si>
  <si>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</si>
  <si>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</si>
  <si>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</si>
  <si>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</si>
  <si>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</si>
  <si>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</si>
  <si>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</si>
  <si>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</si>
  <si>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</si>
  <si>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</si>
  <si>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</si>
  <si>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</si>
  <si>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</si>
  <si>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</si>
  <si>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</si>
  <si>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</si>
  <si>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</si>
  <si>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</si>
  <si>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</si>
  <si>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</si>
  <si>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</si>
  <si>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</si>
  <si>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</si>
  <si>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</si>
  <si>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</si>
  <si>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</si>
  <si>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</si>
  <si>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</si>
  <si>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</si>
  <si>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</si>
  <si>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</si>
  <si>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</si>
  <si>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</si>
  <si>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</si>
  <si>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</si>
  <si>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</si>
  <si>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</si>
  <si>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</si>
  <si>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</si>
  <si>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</si>
  <si>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</si>
  <si>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</si>
  <si>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</si>
  <si>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</si>
  <si>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</si>
  <si>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</si>
  <si>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</si>
  <si>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</si>
  <si>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</si>
  <si>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</si>
  <si>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</si>
  <si>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</si>
  <si>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</si>
  <si>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</si>
  <si>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</si>
  <si>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</si>
  <si>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</si>
  <si>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</si>
  <si>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</si>
  <si>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</si>
  <si>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</si>
  <si>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</si>
  <si>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</si>
  <si>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</si>
  <si>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</si>
  <si>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</si>
  <si>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</si>
  <si>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</si>
  <si>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</si>
  <si>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</si>
  <si>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</si>
  <si>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</si>
  <si>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</si>
  <si>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</si>
  <si>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</si>
  <si>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</si>
  <si>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</si>
  <si>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</si>
  <si>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</si>
  <si>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</si>
  <si>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</si>
  <si>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</si>
  <si>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</si>
  <si>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</si>
  <si>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</si>
  <si>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</si>
  <si>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</si>
  <si>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</si>
  <si>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</si>
  <si>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</si>
  <si>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</si>
  <si>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</si>
  <si>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</si>
  <si>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</si>
  <si>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</si>
  <si>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</si>
  <si>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</si>
  <si>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</si>
  <si>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</si>
  <si>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</si>
  <si>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</si>
  <si>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</si>
  <si>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</si>
  <si>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</si>
  <si>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</si>
  <si>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</si>
  <si>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</si>
  <si>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</si>
  <si>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</si>
  <si>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</si>
  <si>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</si>
  <si>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</si>
  <si>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</si>
  <si>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</si>
  <si>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</si>
  <si>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</si>
  <si>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</si>
  <si>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</si>
  <si>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</si>
  <si>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</si>
  <si>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</si>
  <si>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</si>
  <si>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</si>
  <si>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</si>
  <si>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</si>
  <si>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</si>
  <si>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</si>
  <si>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</si>
  <si>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</si>
  <si>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</si>
  <si>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</si>
  <si>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</si>
  <si>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</si>
  <si>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</si>
  <si>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</si>
  <si>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</si>
  <si>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</si>
  <si>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</si>
  <si>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</si>
  <si>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</si>
  <si>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</si>
  <si>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</si>
  <si>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</si>
  <si>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</si>
  <si>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</si>
  <si>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</si>
  <si>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</si>
  <si>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</si>
  <si>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</si>
  <si>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</si>
  <si>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</si>
  <si>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</si>
  <si>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</si>
  <si>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</si>
  <si>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</si>
  <si>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</si>
  <si>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</si>
  <si>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</si>
  <si>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</si>
  <si>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</si>
  <si>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</si>
  <si>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</si>
  <si>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</si>
  <si>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</si>
  <si>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</si>
  <si>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</si>
  <si>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</si>
  <si>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</si>
  <si>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</si>
  <si>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</si>
  <si>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</si>
  <si>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</si>
  <si>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</si>
  <si>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</si>
  <si>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</si>
  <si>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</si>
  <si>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</si>
  <si>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</si>
  <si>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</si>
  <si>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</si>
  <si>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</si>
  <si>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</si>
  <si>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</si>
  <si>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</si>
  <si>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</si>
  <si>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</si>
  <si>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</si>
  <si>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</si>
  <si>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</si>
  <si>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</si>
  <si>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</si>
  <si>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</si>
  <si>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</si>
  <si>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</si>
  <si>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</si>
  <si>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</si>
  <si>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</si>
  <si>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</si>
  <si>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</si>
  <si>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</si>
  <si>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</si>
  <si>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</si>
  <si>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</si>
  <si>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</si>
  <si>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</si>
  <si>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</si>
  <si>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</si>
  <si>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</si>
  <si>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</si>
  <si>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</si>
  <si>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</si>
  <si>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</si>
  <si>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</si>
  <si>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</si>
  <si>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</si>
  <si>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</si>
  <si>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</si>
  <si>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</si>
  <si>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</si>
  <si>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</si>
  <si>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</si>
  <si>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</si>
  <si>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</si>
  <si>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</si>
  <si>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</si>
  <si>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</si>
  <si>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</si>
  <si>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</si>
  <si>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</si>
  <si>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</si>
  <si>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</si>
  <si>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</si>
  <si>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</si>
  <si>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</si>
  <si>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</si>
  <si>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</si>
  <si>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</si>
  <si>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</si>
  <si>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</si>
  <si>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</si>
  <si>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</si>
  <si>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</si>
  <si>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</si>
  <si>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</si>
  <si>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</si>
  <si>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</si>
  <si>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</si>
  <si>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</si>
  <si>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</si>
  <si>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</si>
  <si>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</si>
  <si>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</si>
  <si>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</si>
  <si>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</si>
  <si>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</si>
  <si>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</si>
  <si>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</si>
  <si>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</si>
  <si>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</si>
  <si>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</si>
  <si>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</si>
  <si>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</si>
  <si>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</si>
  <si>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</si>
  <si>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</si>
  <si>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</si>
  <si>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</si>
  <si>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</si>
  <si>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</si>
  <si>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</si>
  <si>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</si>
  <si>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</si>
  <si>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</si>
  <si>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</si>
  <si>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</si>
  <si>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</si>
  <si>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</si>
  <si>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</si>
  <si>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</si>
  <si>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</si>
  <si>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</si>
  <si>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</si>
  <si>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</si>
  <si>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</si>
  <si>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</si>
  <si>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</si>
  <si>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</si>
  <si>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</si>
  <si>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</si>
  <si>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</si>
  <si>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</si>
  <si>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</si>
  <si>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</si>
  <si>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</si>
  <si>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</si>
  <si>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</si>
  <si>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</si>
  <si>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</si>
  <si>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</si>
  <si>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</si>
  <si>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</si>
  <si>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</si>
  <si>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</si>
  <si>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</si>
  <si>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</si>
  <si>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</si>
  <si>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</si>
  <si>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</si>
  <si>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</si>
  <si>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</si>
  <si>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</si>
  <si>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</si>
  <si>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</si>
  <si>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</si>
  <si>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</si>
  <si>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</si>
  <si>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</si>
  <si>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</si>
  <si>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</si>
  <si>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</si>
  <si>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</si>
  <si>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</si>
  <si>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</si>
  <si>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</si>
  <si>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</si>
  <si>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</si>
  <si>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</si>
  <si>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</si>
  <si>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</si>
  <si>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</si>
  <si>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</si>
  <si>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</si>
  <si>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</si>
  <si>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</si>
  <si>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</si>
  <si>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</si>
  <si>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</si>
  <si>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</si>
  <si>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</si>
  <si>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</si>
  <si>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</si>
  <si>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</si>
  <si>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</si>
  <si>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</si>
  <si>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</si>
  <si>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</si>
  <si>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</si>
  <si>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</si>
  <si>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</si>
  <si>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</si>
  <si>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</si>
  <si>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</si>
  <si>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</si>
  <si>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</si>
  <si>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</si>
  <si>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</si>
  <si>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</si>
  <si>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</si>
  <si>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</si>
  <si>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</si>
  <si>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</si>
  <si>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</si>
  <si>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</si>
  <si>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</si>
  <si>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</si>
  <si>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</si>
  <si>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</si>
  <si>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</si>
  <si>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</si>
  <si>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</si>
  <si>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</si>
  <si>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</si>
  <si>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</si>
  <si>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</si>
  <si>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</si>
  <si>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</si>
  <si>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</si>
  <si>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</si>
  <si>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</si>
  <si>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</si>
  <si>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</si>
  <si>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</si>
  <si>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</si>
  <si>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</si>
  <si>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</si>
  <si>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</si>
  <si>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</si>
  <si>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</si>
  <si>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</si>
  <si>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</si>
  <si>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</si>
  <si>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</si>
  <si>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</si>
  <si>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</si>
  <si>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</si>
  <si>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</si>
  <si>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</si>
  <si>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</si>
  <si>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</si>
  <si>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</si>
  <si>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</si>
  <si>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</si>
  <si>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</si>
  <si>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</si>
  <si>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</si>
  <si>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</si>
  <si>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</si>
  <si>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</si>
  <si>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</si>
  <si>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</si>
  <si>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</si>
  <si>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</si>
  <si>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</si>
  <si>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</si>
  <si>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</si>
  <si>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</si>
  <si>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</si>
  <si>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</si>
  <si>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</si>
  <si>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</si>
  <si>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</si>
  <si>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</si>
  <si>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</si>
  <si>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</si>
  <si>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</si>
  <si>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</si>
  <si>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</si>
  <si>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</si>
  <si>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</si>
  <si>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</si>
  <si>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</si>
  <si>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</si>
  <si>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</si>
  <si>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</si>
  <si>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</si>
  <si>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</si>
  <si>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</si>
  <si>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</si>
  <si>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</si>
  <si>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</si>
  <si>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</si>
  <si>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</si>
  <si>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</si>
  <si>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</si>
  <si>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</si>
  <si>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</si>
  <si>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</si>
  <si>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</si>
  <si>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</si>
  <si>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</si>
  <si>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</si>
  <si>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</si>
  <si>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</si>
  <si>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</si>
  <si>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</si>
  <si>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</si>
  <si>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</si>
  <si>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</si>
  <si>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</si>
  <si>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</si>
  <si>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</si>
  <si>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</si>
  <si>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</si>
  <si>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</si>
  <si>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</si>
  <si>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</si>
  <si>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</si>
  <si>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</si>
  <si>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</si>
  <si>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</si>
  <si>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</si>
  <si>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</si>
  <si>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</si>
  <si>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</si>
  <si>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</si>
  <si>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</si>
  <si>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</si>
  <si>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</si>
  <si>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</si>
  <si>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</si>
  <si>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</si>
  <si>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</si>
  <si>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</si>
  <si>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</si>
  <si>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</si>
  <si>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</si>
  <si>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</si>
  <si>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</si>
  <si>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</si>
  <si>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</si>
  <si>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</si>
  <si>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</si>
  <si>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</si>
  <si>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</si>
  <si>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</si>
  <si>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</si>
  <si>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</si>
  <si>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</si>
  <si>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</si>
  <si>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</si>
  <si>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</si>
  <si>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</si>
  <si>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</si>
  <si>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</si>
  <si>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</si>
  <si>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</si>
  <si>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</si>
  <si>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</si>
  <si>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</si>
  <si>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</si>
  <si>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</si>
  <si>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</si>
  <si>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</si>
  <si>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</si>
  <si>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</si>
  <si>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</si>
  <si>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</si>
  <si>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</si>
  <si>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</si>
  <si>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</si>
  <si>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</si>
  <si>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</si>
  <si>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</si>
  <si>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</si>
  <si>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</si>
  <si>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</si>
  <si>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</si>
  <si>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</si>
  <si>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</si>
  <si>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</si>
  <si>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</si>
  <si>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</si>
  <si>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</si>
  <si>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</si>
  <si>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</si>
  <si>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</si>
  <si>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</si>
  <si>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</si>
  <si>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</si>
  <si>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</si>
  <si>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</si>
  <si>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</si>
  <si>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</si>
  <si>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</si>
  <si>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</si>
  <si>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</si>
  <si>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</si>
  <si>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</si>
  <si>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</si>
  <si>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</si>
  <si>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</si>
  <si>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</si>
  <si>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</si>
  <si>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</si>
  <si>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</si>
  <si>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</si>
  <si>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</si>
  <si>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</si>
  <si>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</si>
  <si>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</si>
  <si>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</si>
  <si>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</si>
  <si>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</si>
  <si>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</si>
  <si>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</si>
  <si>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</si>
  <si>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</si>
  <si>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</si>
  <si>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</si>
  <si>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</si>
  <si>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</si>
  <si>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</si>
  <si>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</si>
  <si>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</si>
  <si>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</si>
  <si>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</si>
  <si>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</si>
  <si>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</si>
  <si>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</si>
  <si>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</si>
  <si>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</si>
  <si>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</si>
  <si>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</si>
  <si>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</si>
  <si>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</si>
  <si>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</si>
  <si>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</si>
  <si>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</si>
  <si>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</si>
  <si>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</si>
  <si>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</si>
  <si>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</si>
  <si>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</si>
  <si>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</si>
  <si>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</si>
  <si>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</si>
  <si>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</si>
  <si>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</si>
  <si>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</si>
  <si>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</si>
  <si>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</si>
  <si>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</si>
  <si>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</si>
  <si>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</si>
  <si>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</si>
  <si>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</si>
  <si>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</si>
  <si>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</si>
  <si>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</si>
  <si>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</si>
  <si>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</si>
  <si>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</si>
  <si>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</si>
  <si>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</si>
  <si>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</si>
  <si>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</si>
  <si>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</si>
  <si>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</si>
  <si>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</si>
  <si>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</si>
  <si>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</si>
  <si>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</si>
  <si>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</si>
  <si>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</si>
  <si>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</si>
  <si>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</si>
  <si>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</si>
  <si>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</si>
  <si>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</si>
  <si>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</si>
  <si>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</si>
  <si>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</si>
  <si>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</si>
  <si>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</si>
  <si>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</si>
  <si>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</si>
  <si>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</si>
  <si>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</si>
  <si>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</si>
  <si>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</si>
  <si>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</si>
  <si>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</si>
  <si>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</si>
  <si>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</si>
  <si>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</si>
  <si>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</si>
  <si>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</si>
  <si>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</si>
  <si>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</si>
  <si>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</si>
  <si>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</si>
  <si>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</si>
  <si>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</si>
  <si>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</si>
  <si>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</si>
  <si>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</si>
  <si>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</si>
  <si>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</si>
  <si>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</si>
  <si>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</si>
  <si>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</si>
  <si>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</si>
  <si>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</si>
  <si>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</si>
  <si>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</si>
  <si>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</si>
  <si>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</si>
  <si>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</si>
  <si>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</si>
  <si>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</si>
  <si>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</si>
  <si>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</si>
  <si>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</si>
  <si>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</si>
  <si>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</si>
  <si>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</si>
  <si>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</si>
  <si>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</si>
  <si>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</si>
  <si>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</si>
  <si>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</si>
  <si>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</si>
  <si>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</si>
  <si>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</si>
  <si>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</si>
  <si>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</si>
  <si>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</si>
  <si>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</si>
  <si>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</si>
  <si>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</si>
  <si>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</si>
  <si>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</si>
  <si>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</si>
  <si>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</si>
  <si>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</si>
  <si>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</si>
  <si>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</si>
  <si>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</si>
  <si>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</si>
  <si>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</si>
  <si>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</si>
  <si>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</si>
  <si>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</si>
  <si>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</si>
  <si>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</si>
  <si>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</si>
  <si>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</si>
  <si>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</si>
  <si>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</si>
  <si>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</si>
  <si>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</si>
  <si>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</si>
  <si>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</si>
  <si>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</si>
  <si>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</si>
  <si>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</si>
  <si>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</si>
  <si>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</si>
  <si>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</si>
  <si>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</si>
  <si>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</si>
  <si>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</si>
  <si>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</si>
  <si>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</si>
  <si>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</si>
  <si>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</si>
  <si>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</si>
  <si>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</si>
  <si>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</si>
  <si>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</si>
  <si>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</si>
  <si>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</si>
  <si>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</si>
  <si>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</si>
  <si>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</si>
  <si>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</si>
  <si>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</si>
  <si>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</si>
  <si>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</si>
  <si>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</si>
  <si>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</si>
  <si>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</si>
  <si>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</si>
  <si>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</si>
  <si>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</si>
  <si>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</si>
  <si>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</si>
  <si>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</si>
  <si>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</si>
  <si>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</si>
  <si>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</si>
  <si>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</si>
  <si>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</si>
  <si>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</si>
  <si>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</si>
  <si>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</si>
  <si>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</si>
  <si>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</si>
  <si>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</si>
  <si>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</si>
  <si>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</si>
  <si>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</si>
  <si>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</si>
  <si>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</si>
  <si>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</si>
  <si>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</si>
  <si>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</si>
  <si>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</si>
  <si>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</si>
  <si>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</si>
  <si>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</si>
  <si>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</si>
  <si>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</si>
  <si>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</si>
  <si>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</si>
  <si>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</si>
  <si>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</si>
  <si>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</si>
  <si>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</si>
  <si>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</si>
  <si>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</si>
  <si>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</si>
  <si>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</si>
  <si>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</si>
  <si>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</si>
  <si>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</si>
  <si>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</si>
  <si>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</si>
  <si>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</si>
  <si>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</si>
  <si>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</si>
  <si>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</si>
  <si>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</si>
  <si>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</si>
  <si>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</si>
  <si>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</si>
  <si>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</si>
  <si>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</si>
  <si>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</si>
  <si>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</si>
  <si>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</si>
  <si>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</si>
  <si>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</si>
  <si>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</si>
  <si>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</si>
  <si>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</si>
  <si>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</si>
  <si>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</si>
  <si>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</si>
  <si>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</si>
  <si>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</si>
  <si>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</si>
  <si>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</si>
  <si>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</si>
  <si>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</si>
  <si>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</si>
  <si>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</si>
  <si>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</si>
  <si>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</si>
  <si>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</si>
  <si>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</si>
  <si>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</si>
  <si>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</si>
  <si>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</si>
  <si>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</si>
  <si>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</si>
  <si>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</si>
  <si>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</si>
  <si>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</si>
  <si>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</si>
  <si>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</si>
  <si>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</si>
  <si>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</si>
  <si>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</si>
  <si>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</si>
  <si>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</si>
  <si>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</si>
  <si>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</si>
  <si>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</si>
  <si>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</si>
  <si>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</si>
  <si>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</si>
  <si>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</si>
  <si>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</si>
  <si>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</si>
  <si>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</si>
  <si>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</si>
  <si>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</si>
  <si>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</si>
  <si>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</si>
  <si>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</si>
  <si>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</si>
  <si>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</si>
  <si>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</si>
  <si>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</si>
  <si>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</si>
  <si>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</si>
  <si>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</si>
  <si>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</si>
  <si>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</si>
  <si>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</si>
  <si>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</si>
  <si>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</si>
  <si>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</si>
  <si>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</si>
  <si>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</si>
  <si>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</si>
  <si>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</si>
  <si>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</si>
  <si>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</si>
  <si>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</si>
  <si>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</si>
  <si>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</si>
  <si>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</si>
  <si>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</si>
  <si>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</si>
  <si>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</si>
  <si>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</si>
  <si>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</si>
  <si>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</si>
  <si>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</si>
  <si>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</si>
  <si>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</si>
  <si>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</si>
  <si>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</si>
  <si>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</si>
  <si>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</si>
  <si>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</si>
  <si>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</si>
  <si>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</si>
  <si>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</si>
  <si>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</si>
  <si>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</si>
  <si>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</si>
  <si>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</si>
  <si>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</si>
  <si>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</si>
  <si>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</si>
  <si>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</si>
  <si>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</si>
  <si>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</si>
  <si>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</si>
  <si>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</si>
  <si>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</si>
  <si>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</si>
  <si>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</si>
  <si>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</si>
  <si>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</si>
  <si>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</si>
  <si>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</si>
  <si>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</si>
  <si>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</si>
  <si>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</si>
  <si>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</si>
  <si>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</si>
  <si>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</si>
  <si>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</si>
  <si>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</si>
  <si>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</si>
  <si>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</si>
  <si>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</si>
  <si>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</si>
  <si>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</si>
  <si>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</si>
  <si>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</si>
  <si>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</si>
  <si>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</si>
  <si>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</si>
  <si>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</si>
  <si>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</si>
  <si>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</si>
  <si>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</si>
  <si>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</si>
  <si>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</si>
  <si>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</si>
  <si>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</si>
  <si>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</si>
  <si>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</si>
  <si>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</si>
  <si>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</si>
  <si>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</si>
  <si>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</si>
  <si>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</si>
  <si>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</si>
  <si>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</si>
  <si>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</si>
  <si>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</si>
  <si>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</si>
  <si>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</si>
  <si>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</si>
  <si>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</si>
  <si>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</si>
  <si>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</si>
  <si>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</si>
  <si>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</si>
  <si>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</si>
  <si>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</si>
  <si>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</si>
  <si>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</si>
  <si>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</si>
  <si>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</si>
  <si>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</si>
  <si>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</si>
  <si>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</si>
  <si>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</si>
  <si>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</si>
  <si>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</si>
  <si>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</si>
  <si>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</si>
  <si>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</si>
  <si>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</si>
  <si>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</si>
  <si>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</si>
  <si>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</si>
  <si>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</si>
  <si>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</si>
  <si>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</si>
  <si>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</si>
  <si>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</si>
  <si>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</si>
  <si>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</si>
  <si>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</si>
  <si>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</si>
  <si>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</si>
  <si>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</si>
  <si>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</si>
  <si>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</si>
  <si>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</si>
  <si>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</si>
  <si>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</si>
  <si>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</si>
  <si>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</si>
  <si>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</si>
  <si>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</si>
  <si>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</si>
  <si>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</si>
  <si>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</si>
  <si>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</si>
  <si>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</si>
  <si>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</si>
  <si>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</si>
  <si>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</si>
  <si>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</si>
  <si>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</si>
  <si>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</si>
  <si>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</si>
  <si>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</si>
  <si>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</si>
  <si>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</si>
  <si>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</si>
  <si>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</si>
  <si>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</si>
  <si>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</si>
  <si>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</si>
  <si>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</si>
  <si>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</si>
  <si>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</si>
  <si>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</si>
  <si>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</si>
  <si>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</si>
  <si>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</si>
  <si>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</si>
  <si>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</si>
  <si>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</si>
  <si>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</si>
  <si>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</si>
  <si>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</si>
  <si>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</si>
  <si>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</si>
  <si>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</si>
  <si>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</si>
  <si>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</si>
  <si>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</si>
  <si>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</si>
  <si>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</si>
  <si>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</si>
  <si>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</si>
  <si>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</si>
  <si>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</si>
  <si>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</si>
  <si>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</si>
  <si>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</si>
  <si>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</si>
  <si>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</si>
  <si>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</si>
  <si>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</si>
  <si>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</si>
  <si>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</si>
  <si>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</si>
  <si>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</si>
  <si>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</si>
  <si>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</si>
  <si>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</si>
  <si>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</si>
  <si>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</si>
  <si>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</si>
  <si>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</si>
  <si>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</si>
  <si>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</si>
  <si>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</si>
  <si>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</si>
  <si>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</si>
  <si>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</si>
  <si>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</si>
  <si>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</si>
  <si>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</si>
  <si>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</si>
  <si>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</si>
  <si>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</si>
  <si>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</si>
  <si>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</si>
  <si>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</si>
  <si>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</si>
  <si>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</si>
  <si>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</si>
  <si>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</si>
  <si>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</si>
  <si>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</si>
  <si>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</si>
  <si>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</si>
  <si>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</si>
  <si>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</si>
  <si>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</si>
  <si>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</si>
  <si>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</si>
  <si>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</si>
  <si>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</si>
  <si>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</si>
  <si>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</si>
  <si>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</si>
  <si>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</si>
  <si>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</si>
  <si>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</si>
  <si>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</si>
  <si>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</si>
  <si>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</si>
  <si>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</si>
  <si>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</si>
  <si>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</si>
  <si>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</si>
  <si>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</si>
  <si>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</si>
  <si>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</si>
  <si>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</si>
  <si>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</si>
  <si>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</si>
  <si>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</si>
  <si>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</si>
  <si>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</si>
  <si>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</si>
  <si>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</si>
  <si>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</si>
  <si>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</si>
  <si>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</si>
  <si>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</si>
  <si>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</si>
  <si>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</si>
  <si>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</si>
  <si>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</si>
  <si>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</si>
  <si>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</si>
  <si>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</si>
  <si>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</si>
  <si>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</si>
  <si>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</si>
  <si>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</si>
  <si>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</si>
  <si>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</si>
  <si>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</si>
  <si>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</si>
  <si>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</si>
  <si>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</si>
  <si>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</si>
  <si>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</si>
  <si>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</si>
  <si>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</si>
  <si>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</si>
  <si>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</si>
  <si>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</si>
  <si>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</si>
  <si>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</si>
  <si>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</si>
  <si>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</si>
  <si>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</si>
  <si>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</si>
  <si>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</si>
  <si>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</si>
  <si>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</si>
  <si>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</si>
  <si>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</si>
  <si>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</si>
  <si>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</si>
  <si>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</si>
  <si>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</si>
  <si>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</si>
  <si>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</si>
  <si>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</si>
  <si>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</si>
  <si>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</si>
  <si>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</si>
  <si>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</si>
  <si>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</si>
  <si>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</si>
  <si>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</si>
  <si>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</si>
  <si>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</si>
  <si>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</si>
  <si>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</si>
  <si>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</si>
  <si>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</si>
  <si>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</si>
  <si>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</si>
  <si>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</si>
  <si>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</si>
  <si>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</si>
  <si>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</si>
  <si>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</si>
  <si>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</si>
  <si>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</si>
  <si>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</si>
  <si>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</si>
  <si>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</si>
  <si>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</si>
  <si>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</si>
  <si>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</si>
  <si>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</si>
  <si>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</si>
  <si>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</si>
  <si>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</si>
  <si>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</si>
  <si>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</si>
  <si>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</si>
  <si>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</si>
  <si>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</si>
  <si>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</si>
  <si>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</si>
  <si>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</si>
  <si>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</si>
  <si>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</si>
  <si>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</si>
  <si>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</si>
  <si>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</si>
  <si>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</si>
  <si>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</si>
  <si>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</si>
  <si>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</si>
  <si>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</si>
  <si>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</si>
  <si>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</si>
  <si>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</si>
  <si>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</si>
  <si>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</si>
  <si>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</si>
  <si>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</si>
  <si>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</si>
  <si>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</si>
  <si>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</si>
  <si>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</si>
  <si>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</si>
  <si>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</si>
  <si>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</si>
  <si>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</si>
  <si>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</si>
  <si>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</si>
  <si>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</si>
  <si>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</si>
  <si>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</si>
  <si>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</si>
  <si>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</si>
  <si>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</si>
  <si>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</si>
  <si>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</si>
  <si>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</si>
  <si>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</si>
  <si>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</si>
  <si>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</si>
  <si>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</si>
  <si>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</si>
  <si>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</si>
  <si>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</si>
  <si>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</si>
  <si>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</si>
  <si>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</si>
  <si>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</si>
  <si>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</si>
  <si>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</si>
  <si>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</si>
  <si>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</si>
  <si>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</si>
  <si>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</si>
  <si>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</si>
  <si>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</si>
  <si>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</si>
  <si>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</si>
  <si>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</si>
  <si>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</si>
  <si>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</si>
  <si>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</si>
  <si>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</si>
  <si>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</si>
  <si>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</si>
  <si>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</si>
  <si>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</si>
  <si>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</si>
  <si>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</si>
  <si>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</si>
  <si>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</si>
  <si>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</si>
  <si>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</si>
  <si>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</si>
  <si>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</si>
  <si>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</si>
  <si>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</si>
  <si>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</si>
  <si>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</si>
  <si>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</si>
  <si>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</si>
  <si>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</si>
  <si>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</si>
  <si>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</si>
  <si>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</si>
  <si>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</si>
  <si>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</si>
  <si>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</si>
  <si>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</si>
  <si>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</si>
  <si>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</si>
  <si>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</si>
  <si>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</si>
  <si>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</si>
  <si>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</si>
  <si>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</si>
  <si>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</si>
  <si>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</si>
  <si>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</si>
  <si>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</si>
  <si>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</si>
  <si>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</si>
  <si>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</si>
  <si>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</si>
  <si>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</si>
  <si>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</si>
  <si>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</si>
  <si>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</si>
  <si>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</si>
  <si>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</si>
  <si>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</si>
  <si>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</si>
  <si>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</si>
  <si>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</si>
  <si>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</si>
  <si>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</si>
  <si>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</si>
  <si>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</si>
  <si>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</si>
  <si>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</si>
  <si>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</si>
  <si>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</si>
  <si>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</si>
  <si>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</si>
  <si>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</si>
  <si>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</si>
  <si>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</si>
  <si>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</si>
  <si>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</si>
  <si>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</si>
  <si>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</si>
  <si>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</si>
  <si>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</si>
  <si>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</si>
  <si>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</si>
  <si>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</si>
  <si>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</si>
  <si>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</si>
  <si>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</si>
  <si>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</si>
  <si>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</si>
  <si>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</si>
  <si>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</si>
  <si>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</si>
  <si>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</si>
  <si>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</si>
  <si>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</si>
  <si>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</si>
  <si>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</si>
  <si>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</si>
  <si>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</si>
  <si>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</si>
  <si>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</si>
  <si>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</si>
  <si>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</si>
  <si>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</si>
  <si>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</si>
  <si>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</si>
  <si>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</si>
  <si>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</si>
  <si>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</si>
  <si>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</si>
  <si>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</si>
  <si>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</si>
  <si>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</si>
  <si>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</si>
  <si>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</si>
  <si>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</si>
  <si>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</si>
  <si>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</si>
  <si>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</si>
  <si>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</si>
  <si>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</si>
  <si>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</si>
  <si>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</si>
  <si>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</si>
  <si>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</si>
  <si>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</si>
  <si>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</si>
  <si>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</si>
  <si>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</si>
  <si>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</si>
  <si>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</si>
  <si>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</si>
  <si>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</si>
  <si>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</si>
  <si>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</si>
  <si>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</si>
  <si>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</si>
  <si>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</si>
  <si>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</si>
  <si>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</si>
  <si>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</si>
  <si>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</si>
  <si>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</si>
  <si>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</si>
  <si>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</si>
  <si>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</si>
  <si>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</si>
  <si>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</si>
  <si>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</si>
  <si>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</si>
  <si>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</si>
  <si>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</si>
  <si>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</si>
  <si>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</si>
  <si>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</si>
  <si>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</si>
  <si>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</si>
  <si>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</si>
  <si>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</si>
  <si>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</si>
  <si>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</si>
  <si>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</si>
  <si>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</si>
  <si>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</si>
  <si>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</si>
  <si>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</si>
  <si>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</si>
  <si>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</si>
  <si>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</si>
  <si>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</si>
  <si>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</si>
  <si>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</si>
  <si>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</si>
  <si>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</si>
  <si>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</si>
  <si>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</si>
  <si>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</si>
  <si>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</si>
  <si>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</si>
  <si>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</si>
  <si>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</si>
  <si>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</si>
  <si>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</si>
  <si>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</si>
  <si>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</si>
  <si>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</si>
  <si>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</si>
  <si>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</si>
  <si>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</si>
  <si>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</si>
  <si>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</si>
  <si>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</si>
  <si>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</si>
  <si>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</si>
  <si>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</si>
  <si>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</si>
  <si>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</si>
  <si>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</si>
  <si>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</si>
  <si>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</si>
  <si>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</si>
  <si>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</si>
  <si>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</si>
  <si>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</si>
  <si>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</si>
  <si>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</si>
  <si>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</si>
  <si>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</si>
  <si>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</si>
  <si>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</si>
  <si>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</si>
  <si>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</si>
  <si>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</si>
  <si>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</si>
  <si>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</si>
  <si>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</si>
  <si>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</si>
  <si>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</si>
  <si>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</si>
  <si>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</si>
  <si>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</si>
  <si>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</si>
  <si>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</si>
  <si>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</si>
  <si>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</si>
  <si>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</si>
  <si>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</si>
  <si>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</si>
  <si>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</si>
  <si>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</si>
  <si>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</si>
  <si>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</si>
  <si>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</si>
  <si>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</si>
  <si>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</si>
  <si>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</si>
  <si>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</si>
  <si>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</si>
  <si>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</si>
  <si>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</si>
  <si>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</si>
  <si>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</si>
  <si>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</si>
  <si>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</si>
  <si>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</si>
  <si>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</si>
  <si>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</si>
  <si>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</si>
  <si>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</si>
  <si>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</si>
  <si>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</si>
  <si>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</si>
  <si>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</si>
  <si>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</si>
  <si>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</si>
  <si>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</si>
  <si>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</si>
  <si>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</si>
  <si>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</si>
  <si>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</si>
  <si>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</si>
  <si>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</si>
  <si>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</si>
  <si>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</si>
  <si>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</si>
  <si>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</si>
  <si>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</si>
  <si>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</si>
  <si>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</si>
  <si>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</si>
  <si>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</si>
  <si>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</si>
  <si>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</si>
  <si>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</si>
  <si>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</si>
  <si>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</si>
  <si>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</si>
  <si>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</si>
  <si>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</si>
  <si>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</si>
  <si>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</si>
  <si>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</si>
  <si>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</si>
  <si>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</si>
  <si>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</si>
  <si>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</si>
  <si>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</si>
  <si>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</si>
  <si>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</si>
  <si>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</si>
  <si>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</si>
  <si>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</si>
  <si>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</si>
  <si>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</si>
  <si>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</si>
  <si>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</si>
  <si>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</si>
  <si>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</si>
  <si>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</si>
  <si>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</si>
  <si>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</si>
  <si>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</si>
  <si>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</si>
  <si>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</si>
  <si>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</si>
  <si>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</si>
  <si>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</si>
  <si>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</si>
  <si>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</si>
  <si>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</si>
  <si>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</si>
  <si>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</si>
  <si>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</si>
  <si>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</si>
  <si>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</si>
  <si>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</si>
  <si>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</si>
  <si>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</si>
  <si>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</si>
  <si>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</si>
  <si>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</si>
  <si>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</si>
  <si>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</si>
  <si>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</si>
  <si>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</si>
  <si>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</si>
  <si>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</si>
  <si>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</si>
  <si>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</si>
  <si>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</si>
  <si>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</si>
  <si>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</si>
  <si>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</si>
  <si>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</si>
  <si>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</si>
  <si>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</si>
  <si>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</si>
  <si>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</si>
  <si>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</si>
  <si>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</si>
  <si>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</si>
  <si>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</si>
  <si>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</si>
  <si>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</si>
  <si>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</si>
  <si>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</si>
  <si>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</si>
  <si>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</si>
  <si>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</si>
  <si>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</si>
  <si>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</si>
  <si>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</si>
  <si>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</si>
  <si>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</si>
  <si>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</si>
  <si>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</si>
  <si>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</si>
  <si>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</si>
  <si>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</si>
  <si>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</si>
  <si>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</si>
  <si>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</si>
  <si>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</si>
  <si>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</si>
  <si>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</si>
  <si>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</si>
  <si>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</si>
  <si>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</si>
  <si>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</si>
  <si>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</si>
  <si>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</si>
  <si>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</si>
  <si>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</si>
  <si>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</si>
  <si>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</si>
  <si>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</si>
  <si>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</si>
  <si>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</si>
  <si>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</si>
  <si>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</si>
  <si>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</si>
  <si>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</si>
  <si>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</si>
  <si>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</si>
  <si>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</si>
  <si>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</si>
  <si>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</si>
  <si>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</si>
  <si>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</si>
  <si>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</si>
  <si>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</si>
  <si>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</si>
  <si>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</si>
  <si>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</si>
  <si>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</si>
  <si>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</si>
  <si>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</si>
  <si>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</si>
  <si>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</si>
  <si>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</si>
  <si>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</si>
  <si>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</si>
  <si>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</si>
  <si>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</si>
  <si>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</si>
  <si>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</si>
  <si>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</si>
  <si>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</si>
  <si>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</si>
  <si>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</si>
  <si>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</si>
  <si>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</si>
  <si>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</si>
  <si>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</si>
  <si>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</si>
  <si>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</si>
  <si>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</si>
  <si>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</si>
  <si>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</si>
  <si>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</si>
  <si>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</si>
  <si>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</si>
  <si>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</si>
  <si>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</si>
  <si>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</si>
  <si>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</si>
  <si>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</si>
  <si>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</si>
  <si>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</si>
  <si>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</si>
  <si>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</si>
  <si>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</si>
  <si>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</si>
  <si>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</si>
  <si>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</si>
  <si>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</si>
  <si>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</si>
  <si>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</si>
  <si>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</si>
  <si>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</si>
  <si>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</si>
  <si>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</si>
  <si>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</si>
  <si>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</si>
  <si>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</si>
  <si>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</si>
  <si>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</si>
  <si>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</si>
  <si>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</si>
  <si>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</si>
  <si>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</si>
  <si>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</si>
  <si>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</si>
  <si>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</si>
  <si>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</si>
  <si>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</si>
  <si>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</si>
  <si>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</si>
  <si>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</si>
  <si>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</si>
  <si>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</si>
  <si>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</si>
  <si>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</si>
  <si>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</si>
  <si>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</si>
  <si>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</si>
  <si>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</si>
  <si>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</si>
  <si>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</si>
  <si>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</si>
  <si>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</si>
  <si>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</si>
  <si>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</si>
  <si>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</si>
  <si>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</si>
  <si>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</si>
  <si>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</si>
  <si>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</si>
  <si>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</si>
  <si>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</si>
  <si>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</si>
  <si>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</si>
  <si>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</si>
  <si>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</si>
  <si>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</si>
  <si>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</si>
  <si>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</si>
  <si>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</si>
  <si>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</si>
  <si>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</si>
  <si>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</si>
  <si>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</si>
  <si>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</si>
  <si>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</si>
  <si>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</si>
  <si>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</si>
  <si>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</si>
  <si>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</si>
  <si>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</si>
  <si>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</si>
  <si>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</si>
  <si>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</si>
  <si>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</si>
  <si>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</si>
  <si>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</si>
  <si>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</si>
  <si>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</si>
  <si>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</si>
  <si>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</si>
  <si>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</si>
  <si>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</si>
  <si>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</si>
  <si>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</si>
  <si>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</si>
  <si>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</si>
  <si>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</si>
  <si>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</si>
  <si>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</si>
  <si>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</si>
  <si>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</si>
  <si>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</si>
  <si>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</si>
  <si>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</si>
  <si>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</si>
  <si>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</si>
  <si>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</si>
  <si>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</si>
  <si>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</si>
  <si>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</si>
  <si>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</si>
  <si>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</si>
  <si>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</si>
  <si>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</si>
  <si>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</si>
  <si>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</si>
  <si>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</si>
  <si>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</si>
  <si>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</si>
  <si>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</si>
  <si>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</si>
  <si>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</si>
  <si>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</si>
  <si>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</si>
  <si>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</si>
  <si>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</si>
  <si>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</si>
  <si>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</si>
  <si>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</si>
  <si>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</si>
  <si>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</si>
  <si>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</si>
  <si>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</si>
  <si>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</si>
  <si>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</si>
  <si>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</si>
  <si>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</si>
  <si>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</si>
  <si>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</si>
  <si>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</si>
  <si>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</si>
  <si>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</si>
  <si>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</si>
  <si>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</si>
  <si>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</si>
  <si>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</si>
  <si>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</si>
  <si>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</si>
  <si>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</si>
  <si>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</si>
  <si>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</si>
  <si>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</si>
  <si>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</si>
  <si>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</si>
  <si>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</si>
  <si>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</si>
  <si>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</si>
  <si>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</si>
  <si>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</si>
  <si>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</si>
  <si>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</si>
  <si>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</si>
  <si>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</si>
  <si>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</si>
  <si>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</si>
  <si>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</si>
  <si>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</si>
  <si>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</si>
  <si>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</si>
  <si>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</si>
  <si>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</si>
  <si>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</si>
  <si>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</si>
  <si>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</si>
  <si>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</si>
  <si>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</si>
  <si>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</si>
  <si>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</si>
  <si>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</si>
  <si>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</si>
  <si>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</si>
  <si>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</si>
  <si>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</si>
  <si>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</si>
  <si>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</si>
  <si>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</si>
  <si>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</si>
  <si>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</si>
  <si>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</si>
  <si>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</si>
  <si>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</si>
  <si>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</si>
  <si>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</si>
  <si>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</si>
  <si>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</si>
  <si>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</si>
  <si>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</si>
  <si>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</si>
  <si>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</si>
  <si>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</si>
  <si>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</si>
  <si>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</si>
  <si>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</si>
  <si>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</si>
  <si>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</si>
  <si>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</si>
  <si>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</si>
  <si>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</si>
  <si>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</si>
  <si>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</si>
  <si>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</si>
  <si>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</si>
  <si>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</si>
  <si>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</si>
  <si>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</si>
  <si>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</si>
  <si>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</si>
  <si>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</si>
  <si>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</si>
  <si>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</si>
  <si>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</si>
  <si>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</si>
  <si>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</si>
  <si>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</si>
  <si>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</si>
  <si>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</si>
  <si>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</si>
  <si>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</si>
  <si>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</si>
  <si>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</si>
  <si>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</si>
  <si>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</si>
  <si>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</si>
  <si>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</si>
  <si>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</si>
  <si>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</si>
  <si>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</si>
  <si>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</si>
  <si>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</si>
  <si>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</si>
  <si>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</si>
  <si>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</si>
  <si>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</si>
  <si>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</si>
  <si>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</si>
  <si>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</si>
  <si>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</si>
  <si>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</si>
  <si>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</si>
  <si>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</si>
  <si>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</si>
  <si>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</si>
  <si>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</si>
  <si>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</si>
  <si>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</si>
  <si>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</si>
  <si>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</si>
  <si>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</si>
  <si>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</si>
  <si>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</si>
  <si>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</si>
  <si>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</si>
  <si>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</si>
  <si>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</si>
  <si>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</si>
  <si>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</si>
  <si>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</si>
  <si>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</si>
  <si>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</si>
  <si>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</si>
  <si>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</si>
  <si>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</si>
  <si>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</si>
  <si>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</si>
  <si>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</si>
  <si>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</si>
  <si>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</si>
  <si>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</si>
  <si>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</si>
  <si>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</si>
  <si>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</si>
  <si>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</si>
  <si>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</si>
  <si>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</si>
  <si>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</si>
  <si>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</si>
  <si>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</si>
  <si>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</si>
  <si>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</si>
  <si>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</si>
  <si>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</si>
  <si>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</si>
  <si>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</si>
  <si>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</si>
  <si>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</si>
  <si>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</si>
  <si>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</si>
  <si>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</si>
  <si>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</si>
  <si>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</si>
  <si>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</si>
  <si>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</si>
  <si>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</si>
  <si>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</si>
  <si>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</si>
  <si>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</si>
  <si>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</si>
  <si>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</si>
  <si>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</si>
  <si>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</si>
  <si>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</si>
  <si>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</si>
  <si>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</si>
  <si>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</si>
  <si>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</si>
  <si>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</si>
  <si>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</si>
  <si>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</si>
  <si>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</si>
  <si>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</si>
  <si>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</si>
  <si>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</si>
  <si>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</si>
  <si>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</si>
  <si>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</si>
  <si>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</si>
  <si>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</si>
  <si>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</si>
  <si>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</si>
  <si>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</si>
  <si>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</si>
  <si>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</si>
  <si>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</si>
  <si>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</si>
  <si>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</si>
  <si>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</si>
  <si>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</si>
  <si>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</si>
  <si>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</si>
  <si>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</si>
  <si>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</si>
  <si>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</si>
  <si>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</si>
  <si>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</si>
  <si>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</si>
  <si>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</si>
  <si>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</si>
  <si>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</si>
  <si>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</si>
  <si>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</si>
  <si>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</si>
  <si>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</si>
  <si>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</si>
  <si>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</si>
  <si>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</si>
  <si>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</si>
  <si>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</si>
  <si>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</si>
  <si>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</si>
  <si>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</si>
  <si>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</si>
  <si>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</si>
  <si>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</si>
  <si>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</si>
  <si>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</si>
  <si>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</si>
  <si>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</si>
  <si>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</si>
  <si>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</si>
  <si>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</si>
  <si>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</si>
  <si>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</si>
  <si>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</si>
  <si>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</si>
  <si>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</si>
  <si>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</si>
  <si>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</si>
  <si>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</si>
  <si>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</si>
  <si>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</si>
  <si>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</si>
  <si>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</si>
  <si>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</si>
  <si>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</si>
  <si>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</si>
  <si>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</si>
  <si>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</si>
  <si>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</si>
  <si>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</si>
  <si>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</si>
  <si>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</si>
  <si>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</si>
  <si>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</si>
  <si>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</si>
  <si>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</si>
  <si>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</si>
  <si>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</si>
  <si>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</si>
  <si>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</si>
  <si>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</si>
  <si>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</si>
  <si>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</si>
  <si>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</si>
  <si>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</si>
  <si>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</si>
  <si>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</si>
  <si>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</si>
  <si>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</si>
  <si>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</si>
  <si>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</si>
  <si>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</si>
  <si>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</si>
  <si>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</si>
  <si>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</si>
  <si>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</si>
  <si>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</si>
  <si>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</si>
  <si>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</si>
  <si>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</si>
  <si>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</si>
  <si>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</si>
  <si>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</si>
  <si>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</si>
  <si>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</si>
  <si>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</si>
  <si>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</si>
  <si>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</si>
  <si>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</si>
  <si>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</si>
  <si>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</si>
  <si>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</si>
  <si>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</si>
  <si>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</si>
  <si>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</si>
  <si>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</si>
  <si>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</si>
  <si>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</si>
  <si>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</si>
  <si>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</si>
  <si>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</si>
  <si>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</si>
  <si>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</si>
  <si>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</si>
  <si>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</si>
  <si>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</si>
  <si>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</si>
  <si>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</si>
  <si>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</si>
  <si>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</si>
  <si>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</si>
  <si>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</si>
  <si>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</si>
  <si>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</si>
  <si>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</si>
  <si>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</si>
  <si>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</si>
  <si>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</si>
  <si>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</si>
  <si>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</si>
  <si>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</si>
  <si>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</si>
  <si>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</si>
  <si>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</si>
  <si>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</si>
  <si>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</si>
  <si>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</si>
  <si>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</si>
  <si>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</si>
  <si>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</si>
  <si>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</si>
  <si>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</si>
  <si>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</si>
  <si>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</si>
  <si>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</si>
  <si>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</si>
  <si>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</si>
  <si>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</si>
  <si>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</si>
  <si>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</si>
  <si>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</si>
  <si>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</si>
  <si>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</si>
  <si>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</si>
  <si>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</si>
  <si>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</si>
  <si>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</si>
  <si>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</si>
  <si>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</si>
  <si>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</si>
  <si>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</si>
  <si>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</si>
  <si>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</si>
  <si>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</si>
  <si>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</si>
  <si>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</si>
  <si>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</si>
  <si>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</si>
  <si>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</si>
  <si>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</si>
  <si>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</si>
  <si>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</si>
  <si>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</si>
  <si>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</si>
  <si>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</si>
  <si>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</si>
  <si>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</si>
  <si>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</si>
  <si>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</si>
  <si>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</si>
  <si>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</si>
  <si>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</si>
  <si>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</si>
  <si>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</si>
  <si>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</si>
  <si>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</si>
  <si>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</si>
  <si>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</si>
  <si>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</si>
  <si>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</si>
  <si>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</si>
  <si>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</si>
  <si>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</si>
  <si>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</si>
  <si>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</si>
  <si>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</si>
  <si>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</si>
  <si>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</si>
  <si>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</si>
  <si>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</si>
  <si>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</si>
  <si>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</si>
  <si>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</si>
  <si>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</si>
  <si>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</si>
  <si>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</si>
  <si>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</si>
  <si>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</si>
  <si>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</si>
  <si>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</si>
  <si>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</si>
  <si>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</si>
  <si>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</si>
  <si>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</si>
  <si>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</si>
  <si>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</si>
  <si>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</si>
  <si>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</si>
  <si>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</si>
  <si>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</si>
  <si>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</si>
  <si>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</si>
  <si>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</si>
  <si>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</si>
  <si>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</si>
  <si>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</si>
  <si>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</si>
  <si>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</si>
  <si>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</si>
  <si>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</si>
  <si>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</si>
  <si>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</si>
  <si>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</si>
  <si>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</si>
  <si>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</si>
  <si>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</si>
  <si>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</si>
  <si>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</si>
  <si>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</si>
  <si>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</si>
  <si>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</si>
  <si>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</si>
  <si>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</si>
  <si>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</si>
  <si>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</si>
  <si>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</si>
  <si>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</si>
  <si>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</si>
  <si>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</si>
  <si>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</si>
  <si>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</si>
  <si>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</si>
  <si>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</si>
  <si>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</si>
  <si>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</si>
  <si>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</si>
  <si>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</si>
  <si>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</si>
  <si>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</si>
  <si>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</si>
  <si>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</si>
  <si>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</si>
  <si>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</si>
  <si>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</si>
  <si>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</si>
  <si>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</si>
  <si>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</si>
  <si>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</si>
  <si>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</si>
  <si>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</si>
  <si>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</si>
  <si>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</si>
  <si>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</si>
  <si>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</si>
  <si>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</si>
  <si>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</si>
  <si>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</si>
  <si>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</si>
  <si>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</si>
  <si>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</si>
  <si>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</si>
  <si>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</si>
  <si>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</si>
  <si>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</si>
  <si>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</si>
  <si>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</si>
  <si>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</si>
  <si>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</si>
  <si>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</si>
  <si>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</si>
  <si>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</si>
  <si>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</si>
  <si>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</si>
  <si>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</si>
  <si>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</si>
  <si>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</si>
  <si>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</si>
  <si>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</si>
  <si>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</si>
  <si>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</si>
  <si>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</si>
  <si>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</si>
  <si>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</si>
  <si>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</si>
  <si>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</si>
  <si>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</si>
  <si>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</si>
  <si>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</si>
  <si>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</si>
  <si>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</si>
  <si>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</si>
  <si>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</si>
  <si>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</si>
  <si>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</si>
  <si>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</si>
  <si>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</si>
  <si>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</si>
  <si>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</si>
  <si>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</si>
  <si>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</si>
  <si>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</si>
  <si>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</si>
  <si>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</si>
  <si>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</si>
  <si>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</si>
  <si>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</si>
  <si>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</si>
  <si>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</si>
  <si>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</si>
  <si>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</si>
  <si>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</si>
  <si>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</si>
  <si>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</si>
  <si>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</si>
  <si>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</si>
  <si>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</si>
  <si>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</si>
  <si>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</si>
  <si>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</si>
  <si>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</si>
  <si>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</si>
  <si>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</si>
  <si>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</si>
  <si>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</si>
  <si>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</si>
  <si>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</si>
  <si>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</si>
  <si>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</si>
  <si>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</si>
  <si>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</si>
  <si>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</si>
  <si>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</si>
  <si>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</si>
  <si>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</si>
  <si>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</si>
  <si>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</si>
  <si>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</si>
  <si>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</si>
  <si>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</si>
  <si>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</si>
  <si>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</si>
  <si>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</si>
  <si>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</si>
  <si>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</si>
  <si>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</si>
  <si>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</si>
  <si>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</si>
  <si>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</si>
  <si>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</si>
  <si>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</si>
  <si>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</si>
  <si>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</si>
  <si>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</si>
  <si>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</si>
  <si>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</si>
  <si>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</si>
  <si>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</si>
  <si>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</si>
  <si>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</si>
  <si>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</si>
  <si>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</si>
  <si>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</si>
  <si>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</si>
  <si>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</si>
  <si>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</si>
  <si>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</si>
  <si>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</si>
  <si>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</si>
  <si>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</si>
  <si>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</si>
  <si>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</si>
  <si>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</si>
  <si>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</si>
  <si>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</si>
  <si>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</si>
  <si>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</si>
  <si>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</si>
  <si>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</si>
  <si>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</si>
  <si>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</si>
  <si>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</si>
  <si>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</si>
  <si>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</si>
  <si>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</si>
  <si>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</si>
  <si>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</si>
  <si>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</si>
  <si>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</si>
  <si>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</si>
  <si>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</si>
  <si>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</si>
  <si>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</si>
  <si>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</si>
  <si>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</si>
  <si>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</si>
  <si>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</si>
  <si>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</si>
  <si>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</si>
  <si>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</si>
  <si>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</si>
  <si>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</si>
  <si>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</si>
  <si>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</si>
  <si>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</si>
  <si>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</si>
  <si>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</si>
  <si>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</si>
  <si>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</si>
  <si>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</si>
  <si>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</si>
  <si>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</si>
  <si>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</si>
  <si>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</si>
  <si>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</si>
  <si>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</si>
  <si>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</si>
  <si>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</si>
  <si>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</si>
  <si>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</si>
  <si>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</si>
  <si>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</si>
  <si>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</si>
  <si>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</si>
  <si>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</si>
  <si>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</si>
  <si>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</si>
  <si>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</si>
  <si>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</si>
  <si>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</si>
  <si>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</si>
  <si>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</si>
  <si>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</si>
  <si>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</si>
  <si>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</si>
  <si>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</si>
  <si>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</si>
  <si>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</si>
  <si>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</si>
  <si>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</si>
  <si>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</si>
  <si>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</si>
  <si>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</si>
  <si>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</si>
  <si>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</si>
  <si>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</si>
  <si>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</si>
  <si>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</si>
  <si>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</si>
  <si>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</si>
  <si>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</si>
  <si>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</si>
  <si>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</si>
  <si>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</si>
  <si>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</si>
  <si>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</si>
  <si>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</si>
  <si>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</si>
  <si>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</si>
  <si>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</si>
  <si>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</si>
  <si>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</si>
  <si>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</si>
  <si>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</si>
  <si>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</si>
  <si>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</si>
  <si>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</si>
  <si>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</si>
  <si>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</si>
  <si>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</si>
  <si>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</si>
  <si>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</si>
  <si>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</si>
  <si>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</si>
  <si>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</si>
  <si>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</si>
  <si>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</si>
  <si>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</si>
  <si>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</si>
  <si>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</si>
  <si>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</si>
  <si>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</si>
  <si>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</si>
  <si>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</si>
  <si>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</si>
  <si>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</si>
  <si>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</si>
  <si>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</si>
  <si>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</si>
  <si>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</si>
  <si>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</si>
  <si>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</si>
  <si>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</si>
  <si>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</si>
  <si>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</si>
  <si>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</si>
  <si>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</si>
  <si>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</si>
  <si>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</si>
  <si>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</si>
  <si>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</si>
  <si>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</si>
  <si>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</si>
  <si>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</si>
  <si>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</si>
  <si>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</si>
  <si>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</si>
  <si>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</si>
  <si>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</si>
  <si>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</si>
  <si>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</si>
  <si>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</si>
  <si>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</si>
  <si>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</si>
  <si>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</si>
  <si>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</si>
  <si>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</si>
  <si>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</si>
  <si>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</si>
  <si>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</si>
  <si>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</si>
  <si>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</si>
  <si>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</si>
  <si>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</si>
  <si>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</si>
  <si>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</si>
  <si>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</si>
  <si>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</si>
  <si>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</si>
  <si>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</si>
  <si>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</si>
  <si>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</si>
  <si>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</si>
  <si>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</si>
  <si>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</si>
  <si>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</si>
  <si>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</si>
  <si>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</si>
  <si>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</si>
  <si>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</si>
  <si>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</si>
  <si>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</si>
  <si>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</si>
  <si>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</si>
  <si>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</si>
  <si>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</si>
  <si>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</si>
  <si>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</si>
  <si>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</si>
  <si>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</si>
  <si>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</si>
  <si>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</si>
  <si>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</si>
  <si>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</si>
  <si>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</si>
  <si>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</si>
  <si>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</si>
  <si>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</si>
  <si>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</si>
  <si>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</si>
  <si>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</si>
  <si>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</si>
  <si>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</si>
  <si>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</si>
  <si>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</si>
  <si>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</si>
  <si>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</si>
  <si>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</si>
  <si>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</si>
  <si>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</si>
  <si>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</si>
  <si>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</si>
  <si>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</si>
  <si>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</si>
  <si>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</si>
  <si>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</si>
  <si>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</si>
  <si>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</si>
  <si>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</si>
  <si>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</si>
  <si>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</si>
  <si>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</si>
  <si>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</si>
  <si>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</si>
  <si>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</si>
  <si>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</si>
  <si>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</si>
  <si>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</si>
  <si>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</si>
  <si>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</si>
  <si>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</si>
  <si>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</si>
  <si>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</si>
  <si>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</si>
  <si>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</si>
  <si>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</si>
  <si>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</si>
  <si>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</si>
  <si>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</si>
  <si>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</si>
  <si>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</si>
  <si>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</si>
  <si>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</si>
  <si>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</si>
  <si>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</si>
  <si>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</si>
  <si>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</si>
  <si>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</si>
  <si>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</si>
  <si>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</si>
  <si>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</si>
  <si>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</si>
  <si>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</si>
  <si>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</si>
  <si>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</si>
  <si>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</si>
  <si>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</si>
  <si>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</si>
  <si>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</si>
  <si>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</si>
  <si>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</si>
  <si>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</si>
  <si>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</si>
  <si>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</si>
  <si>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</si>
  <si>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</si>
  <si>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</si>
  <si>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</si>
  <si>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</si>
  <si>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</si>
  <si>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</si>
  <si>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</si>
  <si>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</si>
  <si>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</si>
  <si>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</si>
  <si>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</si>
  <si>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</si>
  <si>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</si>
  <si>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</si>
  <si>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</si>
  <si>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</si>
  <si>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</si>
  <si>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</si>
  <si>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</si>
  <si>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</si>
  <si>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</si>
  <si>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</si>
  <si>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</si>
  <si>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</si>
  <si>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</si>
  <si>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</si>
  <si>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</si>
  <si>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</si>
  <si>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</si>
  <si>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</si>
  <si>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</si>
  <si>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</si>
  <si>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</si>
  <si>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</si>
  <si>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</si>
  <si>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</si>
  <si>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</si>
  <si>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</si>
  <si>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</si>
  <si>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</si>
  <si>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</si>
  <si>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</si>
  <si>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</si>
  <si>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</si>
  <si>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</si>
  <si>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</si>
  <si>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</si>
  <si>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</si>
  <si>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</si>
  <si>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</si>
  <si>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</si>
  <si>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</si>
  <si>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</si>
  <si>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</si>
  <si>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</si>
  <si>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</si>
  <si>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</si>
  <si>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</si>
  <si>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</si>
  <si>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</si>
  <si>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</si>
  <si>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</si>
  <si>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</si>
  <si>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</si>
  <si>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</si>
  <si>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</si>
  <si>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</si>
  <si>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</si>
  <si>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</si>
  <si>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</si>
  <si>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</si>
  <si>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</si>
  <si>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</si>
  <si>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</si>
  <si>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</si>
  <si>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</si>
  <si>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</si>
  <si>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</si>
  <si>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</si>
  <si>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</si>
  <si>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</si>
  <si>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</si>
  <si>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</si>
  <si>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</si>
  <si>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</si>
  <si>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</si>
  <si>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</si>
  <si>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</si>
  <si>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</si>
  <si>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</si>
  <si>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</si>
  <si>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</si>
  <si>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</si>
  <si>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</si>
  <si>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</si>
  <si>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</si>
  <si>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</si>
  <si>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</si>
  <si>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</si>
  <si>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</si>
  <si>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</si>
  <si>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</si>
  <si>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</si>
  <si>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</si>
  <si>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</si>
  <si>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</si>
  <si>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</si>
  <si>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</si>
  <si>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</si>
  <si>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</si>
  <si>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</si>
  <si>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</si>
  <si>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</si>
  <si>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</si>
  <si>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</si>
  <si>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</si>
  <si>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</si>
  <si>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</si>
  <si>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</si>
  <si>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</si>
  <si>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</si>
  <si>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</si>
  <si>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</si>
  <si>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</si>
  <si>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</si>
  <si>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</si>
  <si>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</si>
  <si>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</si>
  <si>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</si>
  <si>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</si>
  <si>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</si>
  <si>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</si>
  <si>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</si>
  <si>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</si>
  <si>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</si>
  <si>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</si>
  <si>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</si>
  <si>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</si>
  <si>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</si>
  <si>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</si>
  <si>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</si>
  <si>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</si>
  <si>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</si>
  <si>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</si>
  <si>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</si>
  <si>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</si>
  <si>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</si>
  <si>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</si>
  <si>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</si>
  <si>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</si>
  <si>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</si>
  <si>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</si>
  <si>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</si>
  <si>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</si>
  <si>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</si>
  <si>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</si>
  <si>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</si>
  <si>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</si>
  <si>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</si>
  <si>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</si>
  <si>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</si>
  <si>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</si>
  <si>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</si>
  <si>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</si>
  <si>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</si>
  <si>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</si>
  <si>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</si>
  <si>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</si>
  <si>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</si>
  <si>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</si>
  <si>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</si>
  <si>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</si>
  <si>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</si>
  <si>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</si>
  <si>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</si>
  <si>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</si>
  <si>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</si>
  <si>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</si>
  <si>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</si>
  <si>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</si>
  <si>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</si>
  <si>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</si>
  <si>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</si>
  <si>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</si>
  <si>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</si>
  <si>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</si>
  <si>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</si>
  <si>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</si>
  <si>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</si>
  <si>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</si>
  <si>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</si>
  <si>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</si>
  <si>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</si>
  <si>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</si>
  <si>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</si>
  <si>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</si>
  <si>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</si>
  <si>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</si>
  <si>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</si>
  <si>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</si>
  <si>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</si>
  <si>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</si>
  <si>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</si>
  <si>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</si>
  <si>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</si>
  <si>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</si>
  <si>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</si>
  <si>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</si>
  <si>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</si>
  <si>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</si>
  <si>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</si>
  <si>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</si>
  <si>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</si>
  <si>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</si>
  <si>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</si>
  <si>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</si>
  <si>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</si>
  <si>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</si>
  <si>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</si>
  <si>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</si>
  <si>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</si>
  <si>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</si>
  <si>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</si>
  <si>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</si>
  <si>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</si>
  <si>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</si>
  <si>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</si>
  <si>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</si>
  <si>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</si>
  <si>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</si>
  <si>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</si>
  <si>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</si>
  <si>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</si>
  <si>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</si>
  <si>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</si>
  <si>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</si>
  <si>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</si>
  <si>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</si>
  <si>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</si>
  <si>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</si>
  <si>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</si>
  <si>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</si>
  <si>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</si>
  <si>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</si>
  <si>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</si>
  <si>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</si>
  <si>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</si>
  <si>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</si>
  <si>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</si>
  <si>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</si>
  <si>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</si>
  <si>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</si>
  <si>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</si>
  <si>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</si>
  <si>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</si>
  <si>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</si>
  <si>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</si>
  <si>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</si>
  <si>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</si>
  <si>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</si>
  <si>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</si>
  <si>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</si>
  <si>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</si>
  <si>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</si>
  <si>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</si>
  <si>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</si>
  <si>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</si>
  <si>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</si>
  <si>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</si>
  <si>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</si>
  <si>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</si>
  <si>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</si>
  <si>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</si>
  <si>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</si>
  <si>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</si>
  <si>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</si>
  <si>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</si>
  <si>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</si>
  <si>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</si>
  <si>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</si>
  <si>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</si>
  <si>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</si>
  <si>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</si>
  <si>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</si>
  <si>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</si>
  <si>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</si>
  <si>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</si>
  <si>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</si>
  <si>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</si>
  <si>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</si>
  <si>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</si>
  <si>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</si>
  <si>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</si>
  <si>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</si>
  <si>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</si>
  <si>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</si>
  <si>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</si>
  <si>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</si>
  <si>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</si>
  <si>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</si>
  <si>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</si>
  <si>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</si>
  <si>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</si>
  <si>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</si>
  <si>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</si>
  <si>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</si>
  <si>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</si>
  <si>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</si>
  <si>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</si>
  <si>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</si>
  <si>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</si>
  <si>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</si>
  <si>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</si>
  <si>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</si>
  <si>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</si>
  <si>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</si>
  <si>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</si>
  <si>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</si>
  <si>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</si>
  <si>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</si>
  <si>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</si>
  <si>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</si>
  <si>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</si>
  <si>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</si>
  <si>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</si>
  <si>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</si>
  <si>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</si>
  <si>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</si>
  <si>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</si>
  <si>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</si>
  <si>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</si>
  <si>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</si>
  <si>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</si>
  <si>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</si>
  <si>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</si>
  <si>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</si>
  <si>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</si>
  <si>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</si>
  <si>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</si>
  <si>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</si>
  <si>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</si>
  <si>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</si>
  <si>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</si>
  <si>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</si>
  <si>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</si>
  <si>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</si>
  <si>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</si>
  <si>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</si>
  <si>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</si>
  <si>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</si>
  <si>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</si>
  <si>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</si>
  <si>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</si>
  <si>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</si>
  <si>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</si>
  <si>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</si>
  <si>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</si>
  <si>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</si>
  <si>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</si>
  <si>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</si>
  <si>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</si>
  <si>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</si>
  <si>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</si>
  <si>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</si>
  <si>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</si>
  <si>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</si>
  <si>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</si>
  <si>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</si>
  <si>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</si>
  <si>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</si>
  <si>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</si>
  <si>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</si>
  <si>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</si>
  <si>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</si>
  <si>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</si>
  <si>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</si>
  <si>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</si>
  <si>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</si>
  <si>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</si>
  <si>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</si>
  <si>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</si>
  <si>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</si>
  <si>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</si>
  <si>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</si>
  <si>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</si>
  <si>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</si>
  <si>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</si>
  <si>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</si>
  <si>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</si>
  <si>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</si>
  <si>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</si>
  <si>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</si>
  <si>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</si>
  <si>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</si>
  <si>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</si>
  <si>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</si>
  <si>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</si>
  <si>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</si>
  <si>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</si>
  <si>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</si>
  <si>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</si>
  <si>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</si>
  <si>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</si>
  <si>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</si>
  <si>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</si>
  <si>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</si>
  <si>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</si>
  <si>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</si>
  <si>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</si>
  <si>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</si>
  <si>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</si>
  <si>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</si>
  <si>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</si>
  <si>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</si>
  <si>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</si>
  <si>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</si>
  <si>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</si>
  <si>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</si>
  <si>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</si>
  <si>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</si>
  <si>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</si>
  <si>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</si>
  <si>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</si>
  <si>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</si>
  <si>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</si>
  <si>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</si>
  <si>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</si>
  <si>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</si>
  <si>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</si>
  <si>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</si>
  <si>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</si>
  <si>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</si>
  <si>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</si>
  <si>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</si>
  <si>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</si>
  <si>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</si>
  <si>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</si>
  <si>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</si>
  <si>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</si>
  <si>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</si>
  <si>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</si>
  <si>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</si>
  <si>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</si>
  <si>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</si>
  <si>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</si>
  <si>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</si>
  <si>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</si>
  <si>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</si>
  <si>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</si>
  <si>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</si>
  <si>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</si>
  <si>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</si>
  <si>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</si>
  <si>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</si>
  <si>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</si>
  <si>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</si>
  <si>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</si>
  <si>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</si>
  <si>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</si>
  <si>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</si>
  <si>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</si>
  <si>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</si>
  <si>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</si>
  <si>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</si>
  <si>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</si>
  <si>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</si>
  <si>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</si>
  <si>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</si>
  <si>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</si>
  <si>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</si>
  <si>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</si>
  <si>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</si>
  <si>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</si>
  <si>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</si>
  <si>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</si>
  <si>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</si>
  <si>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</si>
  <si>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</si>
  <si>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</si>
  <si>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</si>
  <si>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</si>
  <si>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</si>
  <si>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</si>
  <si>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</si>
  <si>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</si>
  <si>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</si>
  <si>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</si>
  <si>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</si>
  <si>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</si>
  <si>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</si>
  <si>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</si>
  <si>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</si>
  <si>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</si>
  <si>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</si>
  <si>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</si>
  <si>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</si>
  <si>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</si>
  <si>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</si>
  <si>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</si>
  <si>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</si>
  <si>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</si>
  <si>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</si>
  <si>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</si>
  <si>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</si>
  <si>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</si>
  <si>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</si>
  <si>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</si>
  <si>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</si>
  <si>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</si>
  <si>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</si>
  <si>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</si>
  <si>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</si>
  <si>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</si>
  <si>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</si>
  <si>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</si>
  <si>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</si>
  <si>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</si>
  <si>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</si>
  <si>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</si>
  <si>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</si>
  <si>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</si>
  <si>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</si>
  <si>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</si>
  <si>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</si>
  <si>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</si>
  <si>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</si>
  <si>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</si>
  <si>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</si>
  <si>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</si>
  <si>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</si>
  <si>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</si>
  <si>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</si>
  <si>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</si>
  <si>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</si>
  <si>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</si>
  <si>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</si>
  <si>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</si>
  <si>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</si>
  <si>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</si>
  <si>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</si>
  <si>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</si>
  <si>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</si>
  <si>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</si>
  <si>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</si>
  <si>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</si>
  <si>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</si>
  <si>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</si>
  <si>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</si>
  <si>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</si>
  <si>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</si>
  <si>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</si>
  <si>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</si>
  <si>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</si>
  <si>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</si>
  <si>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</si>
  <si>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</si>
  <si>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</si>
  <si>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</si>
  <si>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</si>
  <si>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</si>
  <si>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</si>
  <si>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</si>
  <si>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</si>
  <si>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</si>
  <si>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</si>
  <si>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</si>
  <si>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</si>
  <si>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</si>
  <si>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</si>
  <si>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</si>
  <si>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</si>
  <si>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</si>
  <si>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</si>
  <si>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</si>
  <si>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</si>
  <si>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</si>
  <si>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</si>
  <si>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</si>
  <si>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</si>
  <si>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</si>
  <si>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</si>
  <si>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</si>
  <si>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</si>
  <si>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</si>
  <si>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</si>
  <si>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</si>
  <si>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</si>
  <si>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</si>
  <si>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</si>
  <si>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</si>
  <si>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</si>
  <si>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</si>
  <si>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</si>
  <si>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</si>
  <si>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</si>
  <si>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</si>
  <si>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</si>
  <si>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</si>
  <si>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</si>
  <si>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</si>
  <si>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</si>
  <si>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</si>
  <si>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</si>
  <si>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</si>
  <si>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</si>
  <si>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</si>
  <si>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</si>
  <si>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</si>
  <si>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</si>
  <si>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</si>
  <si>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</si>
  <si>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</si>
  <si>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</si>
  <si>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</si>
  <si>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</si>
  <si>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</si>
  <si>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</si>
  <si>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</si>
  <si>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</si>
  <si>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</si>
  <si>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</si>
  <si>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</si>
  <si>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</si>
  <si>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</si>
  <si>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</si>
  <si>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</si>
  <si>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</si>
  <si>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</si>
  <si>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</si>
  <si>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</si>
  <si>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</si>
  <si>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</si>
  <si>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</si>
  <si>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</si>
  <si>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</si>
  <si>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</si>
  <si>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</si>
  <si>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</si>
  <si>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</si>
  <si>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</si>
  <si>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</si>
  <si>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</si>
  <si>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</si>
  <si>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</si>
  <si>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</si>
  <si>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</si>
  <si>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</si>
  <si>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</si>
  <si>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</si>
  <si>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</si>
  <si>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</si>
  <si>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</si>
  <si>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</si>
  <si>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</si>
  <si>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</si>
  <si>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</si>
  <si>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</si>
  <si>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</si>
  <si>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</si>
  <si>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</si>
  <si>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</si>
  <si>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</si>
  <si>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</si>
  <si>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</si>
  <si>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</si>
  <si>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</si>
  <si>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</si>
  <si>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</si>
  <si>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</si>
  <si>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</si>
  <si>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</si>
  <si>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</si>
  <si>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</si>
  <si>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</si>
  <si>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</si>
  <si>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</si>
  <si>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</si>
  <si>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</si>
  <si>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</si>
  <si>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</si>
  <si>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</si>
  <si>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</si>
  <si>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</si>
  <si>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</si>
  <si>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</si>
  <si>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</si>
  <si>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</si>
  <si>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</si>
  <si>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</si>
  <si>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</si>
  <si>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</si>
  <si>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</si>
  <si>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</si>
  <si>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</si>
  <si>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</si>
  <si>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</si>
  <si>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</si>
  <si>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</si>
  <si>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</si>
  <si>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</si>
  <si>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</si>
  <si>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</si>
  <si>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</si>
  <si>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</si>
  <si>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</si>
  <si>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</si>
  <si>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</si>
  <si>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</si>
  <si>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</si>
  <si>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</si>
  <si>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</si>
  <si>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</si>
  <si>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</si>
  <si>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</si>
  <si>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</si>
  <si>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</si>
  <si>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</si>
  <si>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</si>
  <si>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</si>
  <si>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</si>
  <si>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</si>
  <si>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</si>
  <si>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</si>
  <si>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</si>
  <si>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</si>
  <si>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</si>
  <si>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</si>
  <si>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</si>
  <si>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</si>
  <si>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</si>
  <si>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</si>
  <si>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</si>
  <si>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</si>
  <si>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</si>
  <si>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</si>
  <si>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</si>
  <si>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</si>
  <si>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</si>
  <si>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</si>
  <si>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</si>
  <si>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</si>
  <si>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</si>
  <si>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</si>
  <si>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</si>
  <si>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</si>
  <si>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</si>
  <si>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</si>
  <si>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</si>
  <si>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</si>
  <si>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</si>
  <si>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</si>
  <si>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</si>
  <si>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</si>
  <si>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</si>
  <si>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</si>
  <si>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</si>
  <si>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</si>
  <si>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</si>
  <si>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</si>
  <si>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</si>
  <si>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</si>
  <si>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</si>
  <si>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</si>
  <si>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</si>
  <si>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</si>
  <si>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</si>
  <si>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</si>
  <si>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</si>
  <si>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</si>
  <si>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</si>
  <si>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</si>
  <si>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</si>
  <si>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</si>
  <si>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</si>
  <si>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</si>
  <si>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</si>
  <si>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</si>
  <si>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</si>
  <si>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</si>
  <si>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</si>
  <si>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</si>
  <si>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</si>
  <si>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</si>
  <si>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</si>
  <si>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</si>
  <si>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</si>
  <si>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</si>
  <si>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</si>
  <si>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</si>
  <si>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</si>
  <si>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</si>
  <si>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</si>
  <si>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</si>
  <si>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</si>
  <si>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</si>
  <si>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</si>
  <si>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</si>
  <si>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</si>
  <si>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</si>
  <si>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</si>
  <si>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</si>
  <si>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</si>
  <si>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</si>
  <si>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</si>
  <si>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</si>
  <si>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</si>
  <si>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</si>
  <si>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</si>
  <si>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</si>
  <si>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</si>
  <si>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</si>
  <si>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</si>
  <si>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</si>
  <si>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</si>
  <si>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</si>
  <si>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</si>
  <si>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</si>
  <si>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</si>
  <si>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</si>
  <si>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</si>
  <si>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</si>
  <si>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</si>
  <si>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</si>
  <si>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</si>
  <si>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</si>
  <si>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</si>
  <si>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</si>
  <si>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</si>
  <si>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</si>
  <si>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</si>
  <si>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</si>
  <si>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</si>
  <si>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</si>
  <si>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</si>
  <si>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</si>
  <si>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</si>
  <si>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</si>
  <si>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</si>
  <si>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</si>
  <si>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</si>
  <si>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</si>
  <si>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</si>
  <si>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</si>
  <si>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</si>
  <si>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</si>
  <si>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</si>
  <si>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</si>
  <si>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</si>
  <si>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</si>
  <si>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</si>
  <si>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</si>
  <si>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</si>
  <si>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</si>
  <si>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</si>
  <si>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</si>
  <si>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</si>
  <si>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</si>
  <si>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</si>
  <si>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</si>
  <si>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</si>
  <si>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</si>
  <si>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</si>
  <si>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</si>
  <si>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</si>
  <si>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</si>
  <si>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</si>
  <si>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</si>
  <si>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</si>
  <si>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</si>
  <si>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</si>
  <si>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</si>
  <si>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</si>
  <si>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</si>
  <si>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</si>
  <si>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</si>
  <si>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</si>
  <si>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</si>
  <si>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</si>
  <si>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</si>
  <si>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</si>
  <si>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</si>
  <si>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</si>
  <si>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</si>
  <si>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</si>
  <si>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</si>
  <si>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</si>
  <si>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</si>
  <si>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</si>
  <si>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</si>
  <si>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</si>
  <si>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</si>
  <si>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</si>
  <si>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</si>
  <si>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</si>
  <si>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</si>
  <si>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</si>
  <si>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</si>
  <si>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</si>
  <si>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</si>
  <si>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</si>
  <si>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</si>
  <si>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</si>
  <si>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</si>
  <si>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</si>
  <si>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</si>
  <si>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</si>
  <si>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</si>
  <si>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</si>
  <si>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</si>
  <si>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</si>
  <si>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</si>
  <si>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</si>
  <si>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</si>
  <si>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</si>
  <si>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</si>
  <si>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</si>
  <si>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</si>
  <si>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</si>
  <si>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</si>
  <si>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</si>
  <si>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</si>
  <si>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</si>
  <si>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</si>
  <si>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</si>
  <si>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</si>
  <si>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</si>
  <si>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</si>
  <si>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</si>
  <si>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</si>
  <si>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</si>
  <si>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</si>
  <si>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</si>
  <si>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</si>
  <si>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</si>
  <si>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</si>
  <si>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</si>
  <si>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</si>
  <si>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</si>
  <si>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</si>
  <si>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</si>
  <si>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</si>
  <si>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</si>
  <si>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</si>
  <si>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</si>
  <si>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</si>
  <si>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</si>
  <si>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</si>
  <si>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</si>
  <si>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</si>
  <si>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</si>
  <si>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</si>
  <si>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</si>
  <si>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</si>
  <si>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</si>
  <si>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</si>
  <si>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</si>
  <si>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</si>
  <si>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</si>
  <si>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</si>
  <si>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</si>
  <si>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</si>
  <si>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</si>
  <si>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</si>
  <si>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</si>
  <si>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</si>
  <si>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</si>
  <si>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</si>
  <si>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</si>
  <si>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</si>
  <si>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</si>
  <si>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</si>
  <si>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</si>
  <si>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</si>
  <si>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</si>
  <si>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</si>
  <si>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</si>
  <si>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</si>
  <si>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</si>
  <si>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</si>
  <si>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</si>
  <si>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</si>
  <si>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</si>
  <si>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</si>
  <si>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</si>
  <si>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</si>
  <si>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</si>
  <si>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</si>
  <si>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</si>
  <si>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</si>
  <si>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</si>
  <si>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</si>
  <si>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</si>
  <si>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</si>
  <si>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</si>
  <si>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</si>
  <si>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</si>
  <si>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</si>
  <si>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</si>
  <si>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</si>
  <si>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</si>
  <si>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</si>
  <si>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</si>
  <si>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</si>
  <si>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</si>
  <si>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</si>
  <si>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</si>
  <si>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</si>
  <si>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</si>
  <si>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</si>
  <si>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</si>
  <si>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</si>
  <si>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</si>
  <si>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</si>
  <si>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</si>
  <si>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</si>
  <si>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</si>
  <si>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</si>
  <si>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</si>
  <si>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</si>
  <si>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</si>
  <si>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</si>
  <si>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</si>
  <si>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</si>
  <si>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</si>
  <si>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</si>
  <si>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</si>
  <si>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</si>
  <si>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</si>
  <si>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</si>
  <si>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</si>
  <si>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</si>
  <si>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</si>
  <si>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</si>
  <si>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</si>
  <si>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</si>
  <si>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</si>
  <si>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</si>
  <si>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</si>
  <si>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</si>
  <si>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</si>
  <si>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</si>
  <si>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</si>
  <si>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</si>
  <si>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</si>
  <si>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</si>
  <si>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</si>
  <si>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</si>
  <si>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</si>
  <si>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</si>
  <si>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</si>
  <si>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</si>
  <si>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</si>
  <si>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</si>
  <si>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</si>
  <si>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</si>
  <si>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</si>
  <si>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</si>
  <si>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</si>
  <si>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</si>
  <si>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</si>
  <si>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</si>
  <si>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</si>
  <si>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</si>
  <si>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</si>
  <si>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</si>
  <si>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</si>
  <si>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</si>
  <si>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</si>
  <si>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</si>
  <si>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</si>
  <si>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</si>
  <si>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</si>
  <si>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</si>
  <si>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</si>
  <si>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</si>
  <si>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</si>
  <si>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</si>
  <si>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</si>
  <si>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</si>
  <si>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</si>
  <si>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</si>
  <si>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</si>
  <si>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</si>
  <si>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</si>
  <si>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</si>
  <si>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</si>
  <si>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</si>
  <si>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</si>
  <si>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</si>
  <si>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</si>
  <si>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</si>
  <si>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</si>
  <si>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</si>
  <si>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</si>
  <si>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</si>
  <si>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</si>
  <si>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</si>
  <si>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</si>
  <si>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</si>
  <si>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</si>
  <si>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</si>
  <si>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</si>
  <si>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</si>
  <si>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</si>
  <si>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</si>
  <si>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</si>
  <si>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</si>
  <si>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</si>
  <si>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</si>
  <si>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</si>
  <si>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</si>
  <si>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</si>
  <si>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</si>
  <si>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</si>
  <si>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</si>
  <si>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</si>
  <si>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</si>
  <si>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</si>
  <si>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</si>
  <si>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</si>
  <si>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</si>
  <si>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</si>
  <si>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</si>
  <si>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</si>
  <si>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</si>
  <si>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</si>
  <si>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</si>
  <si>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</si>
  <si>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</si>
  <si>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</si>
  <si>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</si>
  <si>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</si>
  <si>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</si>
  <si>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</si>
  <si>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</si>
  <si>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</si>
  <si>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</si>
  <si>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</si>
  <si>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</si>
  <si>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</si>
  <si>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</si>
  <si>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</si>
  <si>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</si>
  <si>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</si>
  <si>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</si>
  <si>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</si>
  <si>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</si>
  <si>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</si>
  <si>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</si>
  <si>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</si>
  <si>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</si>
  <si>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</si>
  <si>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</si>
  <si>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</si>
  <si>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</si>
  <si>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</si>
  <si>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</si>
  <si>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</si>
  <si>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</si>
  <si>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</si>
  <si>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</si>
  <si>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</si>
  <si>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</si>
  <si>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</si>
  <si>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</si>
  <si>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</si>
  <si>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</si>
  <si>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</si>
  <si>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</si>
  <si>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</si>
  <si>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</si>
  <si>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</si>
  <si>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</si>
  <si>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</si>
  <si>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</si>
  <si>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</si>
  <si>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</si>
  <si>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</si>
  <si>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</si>
  <si>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</si>
  <si>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</si>
  <si>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</si>
  <si>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</si>
  <si>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</si>
  <si>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</si>
  <si>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</si>
  <si>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</si>
  <si>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</si>
  <si>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</si>
  <si>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</si>
  <si>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</si>
  <si>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</si>
  <si>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</si>
  <si>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</si>
  <si>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</si>
  <si>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</si>
  <si>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</si>
  <si>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</si>
  <si>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</si>
  <si>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</si>
  <si>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</si>
  <si>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</si>
  <si>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</si>
  <si>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</si>
  <si>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</si>
  <si>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</si>
  <si>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</si>
  <si>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</si>
  <si>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</si>
  <si>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</si>
  <si>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</si>
  <si>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</si>
  <si>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</si>
  <si>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</si>
  <si>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</si>
  <si>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</si>
  <si>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</si>
  <si>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</si>
  <si>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</si>
  <si>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</si>
  <si>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</si>
  <si>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</si>
  <si>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</si>
  <si>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</si>
  <si>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</si>
  <si>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</si>
  <si>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</si>
  <si>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</si>
  <si>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</si>
  <si>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</si>
  <si>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</si>
  <si>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</si>
  <si>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</si>
  <si>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</si>
  <si>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</si>
  <si>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</si>
  <si>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</si>
  <si>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</si>
  <si>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</si>
  <si>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</si>
  <si>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</si>
  <si>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</si>
  <si>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</si>
  <si>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</si>
  <si>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</si>
  <si>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</si>
  <si>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</si>
  <si>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</si>
  <si>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</si>
  <si>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</si>
  <si>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</si>
  <si>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</si>
  <si>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</si>
  <si>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</si>
  <si>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</si>
  <si>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</si>
  <si>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</si>
  <si>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</si>
  <si>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</si>
  <si>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</si>
  <si>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</si>
  <si>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</si>
  <si>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</si>
  <si>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</si>
  <si>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</si>
  <si>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</si>
  <si>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</si>
  <si>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</si>
  <si>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</si>
  <si>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</si>
  <si>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</si>
  <si>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</si>
  <si>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</si>
  <si>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</si>
  <si>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</si>
  <si>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</si>
  <si>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</si>
  <si>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</si>
  <si>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</si>
  <si>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</si>
  <si>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</si>
  <si>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</si>
  <si>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</si>
  <si>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</si>
  <si>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</si>
  <si>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</si>
  <si>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</si>
  <si>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</si>
  <si>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</si>
  <si>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</si>
  <si>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</si>
  <si>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</si>
  <si>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</si>
  <si>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</si>
  <si>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</si>
  <si>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</si>
  <si>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</si>
  <si>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</si>
  <si>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</si>
  <si>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</si>
  <si>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</si>
  <si>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</si>
  <si>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</si>
  <si>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</si>
  <si>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</si>
  <si>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</si>
  <si>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</si>
  <si>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</si>
  <si>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</si>
  <si>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</si>
  <si>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</si>
  <si>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</si>
  <si>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</si>
  <si>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</si>
  <si>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</si>
  <si>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</si>
  <si>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</si>
  <si>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</si>
  <si>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</si>
  <si>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</si>
  <si>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</si>
  <si>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</si>
  <si>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</si>
  <si>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</si>
  <si>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</si>
  <si>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</si>
  <si>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</si>
  <si>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</si>
  <si>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</si>
  <si>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</si>
  <si>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</si>
  <si>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</si>
  <si>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</si>
  <si>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</si>
  <si>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</si>
  <si>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</si>
  <si>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</si>
  <si>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</si>
  <si>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</si>
  <si>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</si>
  <si>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</si>
  <si>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</si>
  <si>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</si>
  <si>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</si>
  <si>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</si>
  <si>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</si>
  <si>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</si>
  <si>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</si>
  <si>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</si>
  <si>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</si>
  <si>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</si>
  <si>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</si>
  <si>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</si>
  <si>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</si>
  <si>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</si>
  <si>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</si>
  <si>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</si>
  <si>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</si>
  <si>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</si>
  <si>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</si>
  <si>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</si>
  <si>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</si>
  <si>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</si>
  <si>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</si>
  <si>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</si>
  <si>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</si>
  <si>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</si>
  <si>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</si>
  <si>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</si>
  <si>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</si>
  <si>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</si>
  <si>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</si>
  <si>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</si>
  <si>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</si>
  <si>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</si>
  <si>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</si>
  <si>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</si>
  <si>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</si>
  <si>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</si>
  <si>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</si>
  <si>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</si>
  <si>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</si>
  <si>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</si>
  <si>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</si>
  <si>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</si>
  <si>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</si>
  <si>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</si>
  <si>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</si>
  <si>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</si>
  <si>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</si>
  <si>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</si>
  <si>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</si>
  <si>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</si>
  <si>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</si>
  <si>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</si>
  <si>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</si>
  <si>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</si>
  <si>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</si>
  <si>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</si>
  <si>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</si>
  <si>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</si>
  <si>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</si>
  <si>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</si>
  <si>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</si>
  <si>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</si>
  <si>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</si>
  <si>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</si>
  <si>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</si>
  <si>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</si>
  <si>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</si>
  <si>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</si>
  <si>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</si>
  <si>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</si>
  <si>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</si>
  <si>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</si>
  <si>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</si>
  <si>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</si>
  <si>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</si>
  <si>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</si>
  <si>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</si>
  <si>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</si>
  <si>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</si>
  <si>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</si>
  <si>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</si>
  <si>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</si>
  <si>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</si>
  <si>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</si>
  <si>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</si>
  <si>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</si>
  <si>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</si>
  <si>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</si>
  <si>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</si>
  <si>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</si>
  <si>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</si>
  <si>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</si>
  <si>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</si>
  <si>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</si>
  <si>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</si>
  <si>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</si>
  <si>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</si>
  <si>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</si>
  <si>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</si>
  <si>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</si>
  <si>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</si>
  <si>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</si>
  <si>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</si>
  <si>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</si>
  <si>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</si>
  <si>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</si>
  <si>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</si>
  <si>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</si>
  <si>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</si>
  <si>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</si>
  <si>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</si>
  <si>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</si>
  <si>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</si>
  <si>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</si>
  <si>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</si>
  <si>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</si>
  <si>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</si>
  <si>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</si>
  <si>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</si>
  <si>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</si>
  <si>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</si>
  <si>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</si>
  <si>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</si>
  <si>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</si>
  <si>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</si>
  <si>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</si>
  <si>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</si>
  <si>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</si>
  <si>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</si>
  <si>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</si>
  <si>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</si>
  <si>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</si>
  <si>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</si>
  <si>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</si>
  <si>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</si>
  <si>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</si>
  <si>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</si>
  <si>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</si>
  <si>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</si>
  <si>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</si>
  <si>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</si>
  <si>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</si>
  <si>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</si>
  <si>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</si>
  <si>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</si>
  <si>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</si>
  <si>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</si>
  <si>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</si>
  <si>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</si>
  <si>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</si>
  <si>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</si>
  <si>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</si>
  <si>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</si>
  <si>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</si>
  <si>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</si>
  <si>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</si>
  <si>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</si>
  <si>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</si>
  <si>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</si>
  <si>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</si>
  <si>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</si>
  <si>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</si>
  <si>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</si>
  <si>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</si>
  <si>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</si>
  <si>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</si>
  <si>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</si>
  <si>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</si>
  <si>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</si>
  <si>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</si>
  <si>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</si>
  <si>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</si>
  <si>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</si>
  <si>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</si>
  <si>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</si>
  <si>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</si>
  <si>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</si>
  <si>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</si>
  <si>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</si>
  <si>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</si>
  <si>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</si>
  <si>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</si>
  <si>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</si>
  <si>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</si>
  <si>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</si>
  <si>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</si>
  <si>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</si>
  <si>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</si>
  <si>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</si>
  <si>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</si>
  <si>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</si>
  <si>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</si>
  <si>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</si>
  <si>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</si>
  <si>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</si>
  <si>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</si>
  <si>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</si>
  <si>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</si>
  <si>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</si>
  <si>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</si>
  <si>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</si>
  <si>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</si>
  <si>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</si>
  <si>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</si>
  <si>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</si>
  <si>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</si>
  <si>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</si>
  <si>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</si>
  <si>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</si>
  <si>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</si>
  <si>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</si>
  <si>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</si>
  <si>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</si>
  <si>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</si>
  <si>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</si>
  <si>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</si>
  <si>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</si>
  <si>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</si>
  <si>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</si>
  <si>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</si>
  <si>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</si>
  <si>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</si>
  <si>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</si>
  <si>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</si>
  <si>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</si>
  <si>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</si>
  <si>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</si>
  <si>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</si>
  <si>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</si>
  <si>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</si>
  <si>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</si>
  <si>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</si>
  <si>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</si>
  <si>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</si>
  <si>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</si>
  <si>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</si>
  <si>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</si>
  <si>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</si>
  <si>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</si>
  <si>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</si>
  <si>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</si>
  <si>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</si>
  <si>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</si>
  <si>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</si>
  <si>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</si>
  <si>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</si>
  <si>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</si>
  <si>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</si>
  <si>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</si>
  <si>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</si>
  <si>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</si>
  <si>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</si>
  <si>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</si>
  <si>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</si>
  <si>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</si>
  <si>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</si>
  <si>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</si>
  <si>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</si>
  <si>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</si>
  <si>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</si>
  <si>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</si>
  <si>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</si>
  <si>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</si>
  <si>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</si>
  <si>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</si>
  <si>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</si>
  <si>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</si>
  <si>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</si>
  <si>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</si>
  <si>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</si>
  <si>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</si>
  <si>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</si>
  <si>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</si>
  <si>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</si>
  <si>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</si>
  <si>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</si>
  <si>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</si>
  <si>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</si>
  <si>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</si>
  <si>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</si>
  <si>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</si>
  <si>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</si>
  <si>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</si>
  <si>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</si>
  <si>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</si>
  <si>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</si>
  <si>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</si>
  <si>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</si>
  <si>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</si>
  <si>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</si>
  <si>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</si>
  <si>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</si>
  <si>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</si>
  <si>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</si>
  <si>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</si>
  <si>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</si>
  <si>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</si>
  <si>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</si>
  <si>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</si>
  <si>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</si>
  <si>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</si>
  <si>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</si>
  <si>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</si>
  <si>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</si>
  <si>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</si>
  <si>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</si>
  <si>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</si>
  <si>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</si>
  <si>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</si>
  <si>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</si>
  <si>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</si>
  <si>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</si>
  <si>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</si>
  <si>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</si>
  <si>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</si>
  <si>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</si>
  <si>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</si>
  <si>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</si>
  <si>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</si>
  <si>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</si>
  <si>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</si>
  <si>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</si>
  <si>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</si>
  <si>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</si>
  <si>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</si>
  <si>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</si>
  <si>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</si>
  <si>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</si>
  <si>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</si>
  <si>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</si>
  <si>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</si>
  <si>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</si>
  <si>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</si>
  <si>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</si>
  <si>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</si>
  <si>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</si>
  <si>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</si>
  <si>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</si>
  <si>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</si>
  <si>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</si>
  <si>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</si>
  <si>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</si>
  <si>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</si>
  <si>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</si>
  <si>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</si>
  <si>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</si>
  <si>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</si>
  <si>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</si>
  <si>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</si>
  <si>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</si>
  <si>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</si>
  <si>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</si>
  <si>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</si>
  <si>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</si>
  <si>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</si>
  <si>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</si>
  <si>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</si>
  <si>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</si>
  <si>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</si>
  <si>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</si>
  <si>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</si>
  <si>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</si>
  <si>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</si>
  <si>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</si>
  <si>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</si>
  <si>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</si>
  <si>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</si>
  <si>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</si>
  <si>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</si>
  <si>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</si>
  <si>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</si>
  <si>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</si>
  <si>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</si>
  <si>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</si>
  <si>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</si>
  <si>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</si>
  <si>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</si>
  <si>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</si>
  <si>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</si>
  <si>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</si>
  <si>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</si>
  <si>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</si>
  <si>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</si>
  <si>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</si>
  <si>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</si>
  <si>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</si>
  <si>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</si>
  <si>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</si>
  <si>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</si>
  <si>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</si>
  <si>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</si>
  <si>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</si>
  <si>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</si>
  <si>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</si>
  <si>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</si>
  <si>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</si>
  <si>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</si>
  <si>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</si>
  <si>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</si>
  <si>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</si>
  <si>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</si>
  <si>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</si>
  <si>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</si>
  <si>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</si>
  <si>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</si>
  <si>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</si>
  <si>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</si>
  <si>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</si>
  <si>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</si>
  <si>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</si>
  <si>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</si>
  <si>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</si>
  <si>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</si>
  <si>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</si>
  <si>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</si>
  <si>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</si>
  <si>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</si>
  <si>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</si>
  <si>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</si>
  <si>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</si>
  <si>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</si>
  <si>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</si>
  <si>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</si>
  <si>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</si>
  <si>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</si>
  <si>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</si>
  <si>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</si>
  <si>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</si>
  <si>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</si>
  <si>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</si>
  <si>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</si>
  <si>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</si>
  <si>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</si>
  <si>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</si>
  <si>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</si>
  <si>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</si>
  <si>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</si>
  <si>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</si>
  <si>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</si>
  <si>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</si>
  <si>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</si>
  <si>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</si>
  <si>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</si>
  <si>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</si>
  <si>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</si>
  <si>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</si>
  <si>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</si>
  <si>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</si>
  <si>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</si>
  <si>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</si>
  <si>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</si>
  <si>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</si>
  <si>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</si>
  <si>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</si>
  <si>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</si>
  <si>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</si>
  <si>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</si>
  <si>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</si>
  <si>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</si>
  <si>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</si>
  <si>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</si>
  <si>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</si>
  <si>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</si>
  <si>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</si>
  <si>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</si>
  <si>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</si>
  <si>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</si>
  <si>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</si>
  <si>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</si>
  <si>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</si>
  <si>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</si>
  <si>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</si>
  <si>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</si>
  <si>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</si>
  <si>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</si>
  <si>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</si>
  <si>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</si>
  <si>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</si>
  <si>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</si>
  <si>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</si>
  <si>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</si>
  <si>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</si>
  <si>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</si>
  <si>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</si>
  <si>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</si>
  <si>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</si>
  <si>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</si>
  <si>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</si>
  <si>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</si>
  <si>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</si>
  <si>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</si>
  <si>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</si>
  <si>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</si>
  <si>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</si>
  <si>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</si>
  <si>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</si>
  <si>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</si>
  <si>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</si>
  <si>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</si>
  <si>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</si>
  <si>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</si>
  <si>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</si>
  <si>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</si>
  <si>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</si>
  <si>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</si>
  <si>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</si>
  <si>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</si>
  <si>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</si>
  <si>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</si>
  <si>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</si>
  <si>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</si>
  <si>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</si>
  <si>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</si>
  <si>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</si>
  <si>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</si>
  <si>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</si>
  <si>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</si>
  <si>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</si>
  <si>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</si>
  <si>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</si>
  <si>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</si>
  <si>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</si>
  <si>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</si>
  <si>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</si>
  <si>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</si>
  <si>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</si>
  <si>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</si>
  <si>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</si>
  <si>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</si>
  <si>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</si>
  <si>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</si>
  <si>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</si>
  <si>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</si>
  <si>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</si>
  <si>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</si>
  <si>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</si>
  <si>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</si>
  <si>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</si>
  <si>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</si>
  <si>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</si>
  <si>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</si>
  <si>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</si>
  <si>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</si>
  <si>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</si>
  <si>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</si>
  <si>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</si>
  <si>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</si>
  <si>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</si>
  <si>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</si>
  <si>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</si>
  <si>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</si>
  <si>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</si>
  <si>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</si>
  <si>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</si>
  <si>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</si>
  <si>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</si>
  <si>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</si>
  <si>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</si>
  <si>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</si>
  <si>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</si>
  <si>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</si>
  <si>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</si>
  <si>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</si>
  <si>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</si>
  <si>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</si>
  <si>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</si>
  <si>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</si>
  <si>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</si>
  <si>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</si>
  <si>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</si>
  <si>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</si>
  <si>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</si>
  <si>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</si>
  <si>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</si>
  <si>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</si>
  <si>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</si>
  <si>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</si>
  <si>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</si>
  <si>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</si>
  <si>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</si>
  <si>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</si>
  <si>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</si>
  <si>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</si>
  <si>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</si>
  <si>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</si>
  <si>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</si>
  <si>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</si>
  <si>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</si>
  <si>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</si>
  <si>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</si>
  <si>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</si>
  <si>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</si>
  <si>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</si>
  <si>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</si>
  <si>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</si>
  <si>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</si>
  <si>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</si>
  <si>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</si>
  <si>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</si>
  <si>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</si>
  <si>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</si>
  <si>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</si>
  <si>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</si>
  <si>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</si>
  <si>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</si>
  <si>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</si>
  <si>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</si>
  <si>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</si>
  <si>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</si>
  <si>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</si>
  <si>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</si>
  <si>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</si>
  <si>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</si>
  <si>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</si>
  <si>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</si>
  <si>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</si>
  <si>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</si>
  <si>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</si>
  <si>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</si>
  <si>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</si>
  <si>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</si>
  <si>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</si>
  <si>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</si>
  <si>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</si>
  <si>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</si>
  <si>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</si>
  <si>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</si>
  <si>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</si>
  <si>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</si>
  <si>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</si>
  <si>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</si>
  <si>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</si>
  <si>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</si>
  <si>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</si>
  <si>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</si>
  <si>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</si>
  <si>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</si>
  <si>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</si>
  <si>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</si>
  <si>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</si>
  <si>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</si>
  <si>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</si>
  <si>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</si>
  <si>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</si>
  <si>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</si>
  <si>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</si>
  <si>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</si>
  <si>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</si>
  <si>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</si>
  <si>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</si>
  <si>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</si>
  <si>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</si>
  <si>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</si>
  <si>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</si>
  <si>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</si>
  <si>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</si>
  <si>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</si>
  <si>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</si>
  <si>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</si>
  <si>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</si>
  <si>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</si>
  <si>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</si>
  <si>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</si>
  <si>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</si>
  <si>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</si>
  <si>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</si>
  <si>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</si>
  <si>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</si>
  <si>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</si>
  <si>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</si>
  <si>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</si>
  <si>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</si>
  <si>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</si>
  <si>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</si>
  <si>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</si>
  <si>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</si>
  <si>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</si>
  <si>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</si>
  <si>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</si>
  <si>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</si>
  <si>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</si>
  <si>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</si>
  <si>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</si>
  <si>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</si>
  <si>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</si>
  <si>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</si>
  <si>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</si>
  <si>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</si>
  <si>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</si>
  <si>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</si>
  <si>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</si>
  <si>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</si>
  <si>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</si>
  <si>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</si>
  <si>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</si>
  <si>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</si>
  <si>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</si>
  <si>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</si>
  <si>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</si>
  <si>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</si>
  <si>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</si>
  <si>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</si>
  <si>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</si>
  <si>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</si>
  <si>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</si>
  <si>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</si>
  <si>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</si>
  <si>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</si>
  <si>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</si>
  <si>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</si>
  <si>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</si>
  <si>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</si>
  <si>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</si>
  <si>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</si>
  <si>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</si>
  <si>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</si>
  <si>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</si>
  <si>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</si>
  <si>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</si>
  <si>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</si>
  <si>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</si>
  <si>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</si>
  <si>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</si>
  <si>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</si>
  <si>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</si>
  <si>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</si>
  <si>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</si>
  <si>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</si>
  <si>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</si>
  <si>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</si>
  <si>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</si>
  <si>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</si>
  <si>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</si>
  <si>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</si>
  <si>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</si>
  <si>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</si>
  <si>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</si>
  <si>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</si>
  <si>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</si>
  <si>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</si>
  <si>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</si>
  <si>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</si>
  <si>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</si>
  <si>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</si>
  <si>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</si>
  <si>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</si>
  <si>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</si>
  <si>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</si>
  <si>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</si>
  <si>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</si>
  <si>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</si>
  <si>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</si>
  <si>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</si>
  <si>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</si>
  <si>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</si>
  <si>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</si>
  <si>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</si>
  <si>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</si>
  <si>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</si>
  <si>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</si>
  <si>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</si>
  <si>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</si>
  <si>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</si>
  <si>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</si>
  <si>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</si>
  <si>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</si>
  <si>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</si>
  <si>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</si>
  <si>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</si>
  <si>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</si>
  <si>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</si>
  <si>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</si>
  <si>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</si>
  <si>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</si>
  <si>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</si>
  <si>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</si>
  <si>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</si>
  <si>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</si>
  <si>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</si>
  <si>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</si>
  <si>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</si>
  <si>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</si>
  <si>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</si>
  <si>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</si>
  <si>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</si>
  <si>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</si>
  <si>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</si>
  <si>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</si>
  <si>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</si>
  <si>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</si>
  <si>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</si>
  <si>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</si>
  <si>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</si>
  <si>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</si>
  <si>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</si>
  <si>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</si>
  <si>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</si>
  <si>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</si>
  <si>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</si>
  <si>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</si>
  <si>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</si>
  <si>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</si>
  <si>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</si>
  <si>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</si>
  <si>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</si>
  <si>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</si>
  <si>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</si>
  <si>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</si>
  <si>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</si>
  <si>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</si>
  <si>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</si>
  <si>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</si>
  <si>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</si>
  <si>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</si>
  <si>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</si>
  <si>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</si>
  <si>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</si>
  <si>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</si>
  <si>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</si>
  <si>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</si>
  <si>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</si>
  <si>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</si>
  <si>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</si>
  <si>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</si>
  <si>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</si>
  <si>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</si>
  <si>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</si>
  <si>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</si>
  <si>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</si>
  <si>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</si>
  <si>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</si>
  <si>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</si>
  <si>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</si>
  <si>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</si>
  <si>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</si>
  <si>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</si>
  <si>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</si>
  <si>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</si>
  <si>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</si>
  <si>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</si>
  <si>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</si>
  <si>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</si>
  <si>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</si>
  <si>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</si>
  <si>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</si>
  <si>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</si>
  <si>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</si>
  <si>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</si>
  <si>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</si>
  <si>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</si>
  <si>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</si>
  <si>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</si>
  <si>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</si>
  <si>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</si>
  <si>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</si>
  <si>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</si>
  <si>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</si>
  <si>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</si>
  <si>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</si>
  <si>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</si>
  <si>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</si>
  <si>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</si>
  <si>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</si>
  <si>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</si>
  <si>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</si>
  <si>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</si>
  <si>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</si>
  <si>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</si>
  <si>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</si>
  <si>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</si>
  <si>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</si>
  <si>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</si>
  <si>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</si>
  <si>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</si>
  <si>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</si>
  <si>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</si>
  <si>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</si>
  <si>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</si>
  <si>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</si>
  <si>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</si>
  <si>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</si>
  <si>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</si>
  <si>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</si>
  <si>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</si>
  <si>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</si>
  <si>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</si>
  <si>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</si>
  <si>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</si>
  <si>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</si>
  <si>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</si>
  <si>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</si>
  <si>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</si>
  <si>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</si>
  <si>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</si>
  <si>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</si>
  <si>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</si>
  <si>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</si>
  <si>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</si>
  <si>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</si>
  <si>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</si>
  <si>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</si>
  <si>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</si>
  <si>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</si>
  <si>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</si>
  <si>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</si>
  <si>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</si>
  <si>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</si>
  <si>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</si>
  <si>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</si>
  <si>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</si>
  <si>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</si>
  <si>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</si>
  <si>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</si>
  <si>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</si>
  <si>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</si>
  <si>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</si>
  <si>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</si>
  <si>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</si>
  <si>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</si>
  <si>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</si>
  <si>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</si>
  <si>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</si>
  <si>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</si>
  <si>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</si>
  <si>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</si>
  <si>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</si>
  <si>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</si>
  <si>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</si>
  <si>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</si>
  <si>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</si>
  <si>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</si>
  <si>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</si>
  <si>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</si>
  <si>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</si>
  <si>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</si>
  <si>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</si>
  <si>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</si>
  <si>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</si>
  <si>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</si>
  <si>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</si>
  <si>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</si>
  <si>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</si>
  <si>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</si>
  <si>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</si>
  <si>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</si>
  <si>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</si>
  <si>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</si>
  <si>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</si>
  <si>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</si>
  <si>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</si>
  <si>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</si>
  <si>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</si>
  <si>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</si>
  <si>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</si>
  <si>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</si>
  <si>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</si>
  <si>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</si>
  <si>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</si>
  <si>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</si>
  <si>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</si>
  <si>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</si>
  <si>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</si>
  <si>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</si>
  <si>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</si>
  <si>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</si>
  <si>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</si>
  <si>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</si>
  <si>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</si>
  <si>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</si>
  <si>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</si>
  <si>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</si>
  <si>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</si>
  <si>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</si>
  <si>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</si>
  <si>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</si>
  <si>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</si>
  <si>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</si>
  <si>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</si>
  <si>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</si>
  <si>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</si>
  <si>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</si>
  <si>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</si>
  <si>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</si>
  <si>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</si>
  <si>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</si>
  <si>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</si>
  <si>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</si>
  <si>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</si>
  <si>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</si>
  <si>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</si>
  <si>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</si>
  <si>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</si>
  <si>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</si>
  <si>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</si>
  <si>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</si>
  <si>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</si>
  <si>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</si>
  <si>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</si>
  <si>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</si>
  <si>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</si>
  <si>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</si>
  <si>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</si>
  <si>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</si>
  <si>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</si>
  <si>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</si>
  <si>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</si>
  <si>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</si>
  <si>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</si>
  <si>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</si>
  <si>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</si>
  <si>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</si>
  <si>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</si>
  <si>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</si>
  <si>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</si>
  <si>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</si>
  <si>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</si>
  <si>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</si>
  <si>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</si>
  <si>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</si>
  <si>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</si>
  <si>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</si>
  <si>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</si>
  <si>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</si>
  <si>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</si>
  <si>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</si>
  <si>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</si>
  <si>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</si>
  <si>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</si>
  <si>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</si>
  <si>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</si>
  <si>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</si>
  <si>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</si>
  <si>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</si>
  <si>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</si>
  <si>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</si>
  <si>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</si>
  <si>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</si>
  <si>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</si>
  <si>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</si>
  <si>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</si>
  <si>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</si>
  <si>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</si>
  <si>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</si>
  <si>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</si>
  <si>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</si>
  <si>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</si>
  <si>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</si>
  <si>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</si>
  <si>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</si>
  <si>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</si>
  <si>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</si>
  <si>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</si>
  <si>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</si>
  <si>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</si>
  <si>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</si>
  <si>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</si>
  <si>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</si>
  <si>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</si>
  <si>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</si>
  <si>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</si>
  <si>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</si>
  <si>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</si>
  <si>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</si>
  <si>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</si>
  <si>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</si>
  <si>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</si>
  <si>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</si>
  <si>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</si>
  <si>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</si>
  <si>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</si>
  <si>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</si>
  <si>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</si>
  <si>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</si>
  <si>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</si>
  <si>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</si>
  <si>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</si>
  <si>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</si>
  <si>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</si>
  <si>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</si>
  <si>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</si>
  <si>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</si>
  <si>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</si>
  <si>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</si>
  <si>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</si>
  <si>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</si>
  <si>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</si>
  <si>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</si>
  <si>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</si>
  <si>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</si>
  <si>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</si>
  <si>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</si>
  <si>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</si>
  <si>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</si>
  <si>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</si>
  <si>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</si>
  <si>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</si>
  <si>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</si>
  <si>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</si>
  <si>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</si>
  <si>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</si>
  <si>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</si>
  <si>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</si>
  <si>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</si>
  <si>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</si>
  <si>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</si>
  <si>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</si>
  <si>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</si>
  <si>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</si>
  <si>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</si>
  <si>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</si>
  <si>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</si>
  <si>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</si>
  <si>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</si>
  <si>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</si>
  <si>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</si>
  <si>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</si>
  <si>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</si>
  <si>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</si>
  <si>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</si>
  <si>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</si>
  <si>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</si>
  <si>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</si>
  <si>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</si>
  <si>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</si>
  <si>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</si>
  <si>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</si>
  <si>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</si>
  <si>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</si>
  <si>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</si>
  <si>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</si>
  <si>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</si>
  <si>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</si>
  <si>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</si>
  <si>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</si>
  <si>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</si>
  <si>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</si>
  <si>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</si>
  <si>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</si>
  <si>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</si>
  <si>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</si>
  <si>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</si>
  <si>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</si>
  <si>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</si>
  <si>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</si>
  <si>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</si>
  <si>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</si>
  <si>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</si>
  <si>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</si>
  <si>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</si>
  <si>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</si>
  <si>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</si>
  <si>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</si>
  <si>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</si>
  <si>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</si>
  <si>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</si>
  <si>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</si>
  <si>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</si>
  <si>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</si>
  <si>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</si>
  <si>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</si>
  <si>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</si>
  <si>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</si>
  <si>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</si>
  <si>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</si>
  <si>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</si>
  <si>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</si>
  <si>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</si>
  <si>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</si>
  <si>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</si>
  <si>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</si>
  <si>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</si>
  <si>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</si>
  <si>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</si>
  <si>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</si>
  <si>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</si>
  <si>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</si>
  <si>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</si>
  <si>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</si>
  <si>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</si>
  <si>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</si>
  <si>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</si>
  <si>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</si>
  <si>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</si>
  <si>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</si>
  <si>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</si>
  <si>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</si>
  <si>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</si>
  <si>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</si>
  <si>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</si>
  <si>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</si>
  <si>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</si>
  <si>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</si>
  <si>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</si>
  <si>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</si>
  <si>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</si>
  <si>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</si>
  <si>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</si>
  <si>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</si>
  <si>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</si>
  <si>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</si>
  <si>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</si>
  <si>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</si>
  <si>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</si>
  <si>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</si>
  <si>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</si>
  <si>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</si>
  <si>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</si>
  <si>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</si>
  <si>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</si>
  <si>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</si>
  <si>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</si>
  <si>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</si>
  <si>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</si>
  <si>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</si>
  <si>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</si>
  <si>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</si>
  <si>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</si>
  <si>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</si>
  <si>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</si>
  <si>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</si>
  <si>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</si>
  <si>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</si>
  <si>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</si>
  <si>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</si>
  <si>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</si>
  <si>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</si>
  <si>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</si>
  <si>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</si>
  <si>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</si>
  <si>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</si>
  <si>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</si>
  <si>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</si>
  <si>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</si>
  <si>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</si>
  <si>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</si>
  <si>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</si>
  <si>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</si>
  <si>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</si>
  <si>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</si>
  <si>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</si>
  <si>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</si>
  <si>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</si>
  <si>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</si>
  <si>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</si>
  <si>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</si>
  <si>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</si>
  <si>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</si>
  <si>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</si>
  <si>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</si>
  <si>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</si>
  <si>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</si>
  <si>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</si>
  <si>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</si>
  <si>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</si>
  <si>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</si>
  <si>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</si>
  <si>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</si>
  <si>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</si>
  <si>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</si>
  <si>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</si>
  <si>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</si>
  <si>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</si>
  <si>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</si>
  <si>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</si>
  <si>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</si>
  <si>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</si>
  <si>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</si>
  <si>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</si>
  <si>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</si>
  <si>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</si>
  <si>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</si>
  <si>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</si>
  <si>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</si>
  <si>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</si>
  <si>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</si>
  <si>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</si>
  <si>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</si>
  <si>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</si>
  <si>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</si>
  <si>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</si>
  <si>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</si>
  <si>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</si>
  <si>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</si>
  <si>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</si>
  <si>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</si>
  <si>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</si>
  <si>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</si>
  <si>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</si>
  <si>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</si>
  <si>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</si>
  <si>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</si>
  <si>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</si>
  <si>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</si>
  <si>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</si>
  <si>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</si>
  <si>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</si>
  <si>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</si>
  <si>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</si>
  <si>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</si>
  <si>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</si>
  <si>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</si>
  <si>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</si>
  <si>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</si>
  <si>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</si>
  <si>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</si>
  <si>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</si>
  <si>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</si>
  <si>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</si>
  <si>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</si>
  <si>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</si>
  <si>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</si>
  <si>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</si>
  <si>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</si>
  <si>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</si>
  <si>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</si>
  <si>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</si>
  <si>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</si>
  <si>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</si>
  <si>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</si>
  <si>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</si>
  <si>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</si>
  <si>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</si>
  <si>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</si>
  <si>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</si>
  <si>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</si>
  <si>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</si>
  <si>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</si>
  <si>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</si>
  <si>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</si>
  <si>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</si>
  <si>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</si>
  <si>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</si>
  <si>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</si>
  <si>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</si>
  <si>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</si>
  <si>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</si>
  <si>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</si>
  <si>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</si>
  <si>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</si>
  <si>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</si>
  <si>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</si>
  <si>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</si>
  <si>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</si>
  <si>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</si>
  <si>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</si>
  <si>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</si>
  <si>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</si>
  <si>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</si>
  <si>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</si>
  <si>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</si>
  <si>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</si>
  <si>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</si>
  <si>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</si>
  <si>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</si>
  <si>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</si>
  <si>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</si>
  <si>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</si>
  <si>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</si>
  <si>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</si>
  <si>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</si>
  <si>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</si>
  <si>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</si>
  <si>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</si>
  <si>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</si>
  <si>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</si>
  <si>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</si>
  <si>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</si>
  <si>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</si>
  <si>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</si>
  <si>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</si>
  <si>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</si>
  <si>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</si>
  <si>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</si>
  <si>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</si>
  <si>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</si>
  <si>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</si>
  <si>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</si>
  <si>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</si>
  <si>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</si>
  <si>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</si>
  <si>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</si>
  <si>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</si>
  <si>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</si>
  <si>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</si>
  <si>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</si>
  <si>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</si>
  <si>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</si>
  <si>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</si>
  <si>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</si>
  <si>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</si>
  <si>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</si>
  <si>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</si>
  <si>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</si>
  <si>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</si>
  <si>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</si>
  <si>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</si>
  <si>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</si>
  <si>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</si>
  <si>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</si>
  <si>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</si>
  <si>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</si>
  <si>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</si>
  <si>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</si>
  <si>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</si>
  <si>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</si>
  <si>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</si>
  <si>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</si>
  <si>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</si>
  <si>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</si>
  <si>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</si>
  <si>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</si>
  <si>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</si>
  <si>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</si>
  <si>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</si>
  <si>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</si>
  <si>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</si>
  <si>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</si>
  <si>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</si>
  <si>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</si>
  <si>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</si>
  <si>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</si>
  <si>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</si>
  <si>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</si>
  <si>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</si>
  <si>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</si>
  <si>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</si>
  <si>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</si>
  <si>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</si>
  <si>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</si>
  <si>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</si>
  <si>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</si>
  <si>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</si>
  <si>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</si>
  <si>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</si>
  <si>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</si>
  <si>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</si>
  <si>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</si>
  <si>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</si>
  <si>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</si>
  <si>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</si>
  <si>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</si>
  <si>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</si>
  <si>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</si>
  <si>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</si>
  <si>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</si>
  <si>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</si>
  <si>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</si>
  <si>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</si>
  <si>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</si>
  <si>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</si>
  <si>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</si>
  <si>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</si>
  <si>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</si>
  <si>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</si>
  <si>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</si>
  <si>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</si>
  <si>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</si>
  <si>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</si>
  <si>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</si>
  <si>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</si>
  <si>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</si>
  <si>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</si>
  <si>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</si>
  <si>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</si>
  <si>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</si>
  <si>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</si>
  <si>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</si>
  <si>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</si>
  <si>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</si>
  <si>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</si>
  <si>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</si>
  <si>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</si>
  <si>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</si>
  <si>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</si>
  <si>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</si>
  <si>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</si>
  <si>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</si>
  <si>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</si>
  <si>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</si>
  <si>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</si>
  <si>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</si>
  <si>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</si>
  <si>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</si>
  <si>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</si>
  <si>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</si>
  <si>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</si>
  <si>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</si>
  <si>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</si>
  <si>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</si>
  <si>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</si>
  <si>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</si>
  <si>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</si>
  <si>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</si>
  <si>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</si>
  <si>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</si>
  <si>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</si>
  <si>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</si>
  <si>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</si>
  <si>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</si>
  <si>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</si>
  <si>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</si>
  <si>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</si>
  <si>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</si>
  <si>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</si>
  <si>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</si>
  <si>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</si>
  <si>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</si>
  <si>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</si>
  <si>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</si>
  <si>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</si>
  <si>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</si>
  <si>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</si>
  <si>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</si>
  <si>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</si>
  <si>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</si>
  <si>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</si>
  <si>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</si>
  <si>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</si>
  <si>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</si>
  <si>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</si>
  <si>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</si>
  <si>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</si>
  <si>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</si>
  <si>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</si>
  <si>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</si>
  <si>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</si>
  <si>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</si>
  <si>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</si>
  <si>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</si>
  <si>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</si>
  <si>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</si>
  <si>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</si>
  <si>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</si>
  <si>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</si>
  <si>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</si>
  <si>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</si>
  <si>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</si>
  <si>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</si>
  <si>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</si>
  <si>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</si>
  <si>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</si>
  <si>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</si>
  <si>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</si>
  <si>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</si>
  <si>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</si>
  <si>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</si>
  <si>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</si>
  <si>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</si>
  <si>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</si>
  <si>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</si>
  <si>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</si>
  <si>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</si>
  <si>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</si>
  <si>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</si>
  <si>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</si>
  <si>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</si>
  <si>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</si>
  <si>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</si>
  <si>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</si>
  <si>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</si>
  <si>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</si>
  <si>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</si>
  <si>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</si>
  <si>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</si>
  <si>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</si>
  <si>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</si>
  <si>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</si>
  <si>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</si>
  <si>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</si>
  <si>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</si>
  <si>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</si>
  <si>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</si>
  <si>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</si>
  <si>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</si>
  <si>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</si>
  <si>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</si>
  <si>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</si>
  <si>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</si>
  <si>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</si>
  <si>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</si>
  <si>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</si>
  <si>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</si>
  <si>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</si>
  <si>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</si>
  <si>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</si>
  <si>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</si>
  <si>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</si>
  <si>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</si>
  <si>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</si>
  <si>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</si>
  <si>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</si>
  <si>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</si>
  <si>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</si>
  <si>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</si>
  <si>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</si>
  <si>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</si>
  <si>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</si>
  <si>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</si>
  <si>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</si>
  <si>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</si>
  <si>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</si>
  <si>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</si>
  <si>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</si>
  <si>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</si>
  <si>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</si>
  <si>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</si>
  <si>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</si>
  <si>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</si>
  <si>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</si>
  <si>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</si>
  <si>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</si>
  <si>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</si>
  <si>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</si>
  <si>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</si>
  <si>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</si>
  <si>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</si>
  <si>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</si>
  <si>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</si>
  <si>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</si>
  <si>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</si>
  <si>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</si>
  <si>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</si>
  <si>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</si>
  <si>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</si>
  <si>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</si>
  <si>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</si>
  <si>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</si>
  <si>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</si>
  <si>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</si>
  <si>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</si>
  <si>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</si>
  <si>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</si>
  <si>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</si>
  <si>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</si>
  <si>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</si>
  <si>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</si>
  <si>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</si>
  <si>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</si>
  <si>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</si>
  <si>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</si>
  <si>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</si>
  <si>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</si>
  <si>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</si>
  <si>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</si>
  <si>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</si>
  <si>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</si>
  <si>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</si>
  <si>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</si>
  <si>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</si>
  <si>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</si>
  <si>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</si>
  <si>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</si>
  <si>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</si>
  <si>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</si>
  <si>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</si>
  <si>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</si>
  <si>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</si>
  <si>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</si>
  <si>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</si>
  <si>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</si>
  <si>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</si>
  <si>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</si>
  <si>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</si>
  <si>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</si>
  <si>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</si>
  <si>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</si>
  <si>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</si>
  <si>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</si>
  <si>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</si>
  <si>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</si>
  <si>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</si>
  <si>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</si>
  <si>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</si>
  <si>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</si>
  <si>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</si>
  <si>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</si>
  <si>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</si>
  <si>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</si>
  <si>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</si>
  <si>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</si>
  <si>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</si>
  <si>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</si>
  <si>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</si>
  <si>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</si>
  <si>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</si>
  <si>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</si>
  <si>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</si>
  <si>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</si>
  <si>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</si>
  <si>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</si>
  <si>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</si>
  <si>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</si>
  <si>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</si>
  <si>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</si>
  <si>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</si>
  <si>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</si>
  <si>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</si>
  <si>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</si>
  <si>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</si>
  <si>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</si>
  <si>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</si>
  <si>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</si>
  <si>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</si>
  <si>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</si>
  <si>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</si>
  <si>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</si>
  <si>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</si>
  <si>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</si>
  <si>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</si>
  <si>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</si>
  <si>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</si>
  <si>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</si>
  <si>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</si>
  <si>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</si>
  <si>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</si>
  <si>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</si>
  <si>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</si>
  <si>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</si>
  <si>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</si>
  <si>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</si>
  <si>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</si>
  <si>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</si>
  <si>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</si>
  <si>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</si>
  <si>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</si>
  <si>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</si>
  <si>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</si>
  <si>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</si>
  <si>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</si>
  <si>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</si>
  <si>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</si>
  <si>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</si>
  <si>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</si>
  <si>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</si>
  <si>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</si>
  <si>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</si>
  <si>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</si>
  <si>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</si>
  <si>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</si>
  <si>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</si>
  <si>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</si>
  <si>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</si>
  <si>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</si>
  <si>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</si>
  <si>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</si>
  <si>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</si>
  <si>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</si>
  <si>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</si>
  <si>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</si>
  <si>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</si>
  <si>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</si>
  <si>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</si>
  <si>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</si>
  <si>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</si>
  <si>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</si>
  <si>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</si>
  <si>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</si>
  <si>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</si>
  <si>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</si>
  <si>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</si>
  <si>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</si>
  <si>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</si>
  <si>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</si>
  <si>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</si>
  <si>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</si>
  <si>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</si>
  <si>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</si>
  <si>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</si>
  <si>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</si>
  <si>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</si>
  <si>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</si>
  <si>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</si>
  <si>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</si>
  <si>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</si>
  <si>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</si>
  <si>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</si>
  <si>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</si>
  <si>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</si>
  <si>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</si>
  <si>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</si>
  <si>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</si>
  <si>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</si>
  <si>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</si>
  <si>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</si>
  <si>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</si>
  <si>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</si>
  <si>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</si>
  <si>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</si>
  <si>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</si>
  <si>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</si>
  <si>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</si>
  <si>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</si>
  <si>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</si>
  <si>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</si>
  <si>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</si>
  <si>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</si>
  <si>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</si>
  <si>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</si>
  <si>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</si>
  <si>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</si>
  <si>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</si>
  <si>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</si>
  <si>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</si>
  <si>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</si>
  <si>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</si>
  <si>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</si>
  <si>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</si>
  <si>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</si>
  <si>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</si>
  <si>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</si>
  <si>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</si>
  <si>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</si>
  <si>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</si>
  <si>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</si>
  <si>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</si>
  <si>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</si>
  <si>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</si>
  <si>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</si>
  <si>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</si>
  <si>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</si>
  <si>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</si>
  <si>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</si>
  <si>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</si>
  <si>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</si>
  <si>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</si>
  <si>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</si>
  <si>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</si>
  <si>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</si>
  <si>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</si>
  <si>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</si>
  <si>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</si>
  <si>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</si>
  <si>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</si>
  <si>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</si>
  <si>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</si>
  <si>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</si>
  <si>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</si>
  <si>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</si>
  <si>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</si>
  <si>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</si>
  <si>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</si>
  <si>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</si>
  <si>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</si>
  <si>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</si>
  <si>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</si>
  <si>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</si>
  <si>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</si>
  <si>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</si>
  <si>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</si>
  <si>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</si>
  <si>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</si>
  <si>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</si>
  <si>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</si>
  <si>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</si>
  <si>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</si>
  <si>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</si>
  <si>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</si>
  <si>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</si>
  <si>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</si>
  <si>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</si>
  <si>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</si>
  <si>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</si>
  <si>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</si>
  <si>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</si>
  <si>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</si>
  <si>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</si>
  <si>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</si>
  <si>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</si>
  <si>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</si>
  <si>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</si>
  <si>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</si>
  <si>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</si>
  <si>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</si>
  <si>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</si>
  <si>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</si>
  <si>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</si>
  <si>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</si>
  <si>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</si>
  <si>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</si>
  <si>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</si>
  <si>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</si>
  <si>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</si>
  <si>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</si>
  <si>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</si>
  <si>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</si>
  <si>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</si>
  <si>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</si>
  <si>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</si>
  <si>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</si>
  <si>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</si>
  <si>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</si>
  <si>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</si>
  <si>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</si>
  <si>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</si>
  <si>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</si>
  <si>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</si>
  <si>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</si>
  <si>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</si>
  <si>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</si>
  <si>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</si>
  <si>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</si>
  <si>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</si>
  <si>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</si>
  <si>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</si>
  <si>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</si>
  <si>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</si>
  <si>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</si>
  <si>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</si>
  <si>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</si>
  <si>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</si>
  <si>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</si>
  <si>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</si>
  <si>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</si>
  <si>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</si>
  <si>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</si>
  <si>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</si>
  <si>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</si>
  <si>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</si>
  <si>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</si>
  <si>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</si>
  <si>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</si>
  <si>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</si>
  <si>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</si>
  <si>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</si>
  <si>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</si>
  <si>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</si>
  <si>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</si>
  <si>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</si>
  <si>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</si>
  <si>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</si>
  <si>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</si>
  <si>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</si>
  <si>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</si>
  <si>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</si>
  <si>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</si>
  <si>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</si>
  <si>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</si>
  <si>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</si>
  <si>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</si>
  <si>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</si>
  <si>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</si>
  <si>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</si>
  <si>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</si>
  <si>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</si>
  <si>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</si>
  <si>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</si>
  <si>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</si>
  <si>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</si>
  <si>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</si>
  <si>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</si>
  <si>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</si>
  <si>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</si>
  <si>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</si>
  <si>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</si>
  <si>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</si>
  <si>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</si>
  <si>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</si>
  <si>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</si>
  <si>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</si>
  <si>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</si>
  <si>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</si>
  <si>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</si>
  <si>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</si>
  <si>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</si>
  <si>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</si>
  <si>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</si>
  <si>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</si>
  <si>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</si>
  <si>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</si>
  <si>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</si>
  <si>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</si>
  <si>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</si>
  <si>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</si>
  <si>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</si>
  <si>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</si>
  <si>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</si>
  <si>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</si>
  <si>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</si>
  <si>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</si>
  <si>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</si>
  <si>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</si>
  <si>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</si>
  <si>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</si>
  <si>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</si>
  <si>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</si>
  <si>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</si>
  <si>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</si>
  <si>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</si>
  <si>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</si>
  <si>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</si>
  <si>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</si>
  <si>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</si>
  <si>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</si>
  <si>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</si>
  <si>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</si>
  <si>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</si>
  <si>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</si>
  <si>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</si>
  <si>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</si>
  <si>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</si>
  <si>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</si>
  <si>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</si>
  <si>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</si>
  <si>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</si>
  <si>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</si>
  <si>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</si>
  <si>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</si>
  <si>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</si>
  <si>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</si>
  <si>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</si>
  <si>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</si>
  <si>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</si>
  <si>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</si>
  <si>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</si>
  <si>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</si>
  <si>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</si>
  <si>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</si>
  <si>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</si>
  <si>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</si>
  <si>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</si>
  <si>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</si>
  <si>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</si>
  <si>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</si>
  <si>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</si>
  <si>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</si>
  <si>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</si>
  <si>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</si>
  <si>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</si>
  <si>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</si>
  <si>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</si>
  <si>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</si>
  <si>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</si>
  <si>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</si>
  <si>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</si>
  <si>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</si>
  <si>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</si>
  <si>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</si>
  <si>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</si>
  <si>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</si>
  <si>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</si>
  <si>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</si>
  <si>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</si>
  <si>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</si>
  <si>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</si>
  <si>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</si>
  <si>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</si>
  <si>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</si>
  <si>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</si>
  <si>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</si>
  <si>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</si>
  <si>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</si>
  <si>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</si>
  <si>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</si>
  <si>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</si>
  <si>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</si>
  <si>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</si>
  <si>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</si>
  <si>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</si>
  <si>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</si>
  <si>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</si>
  <si>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</si>
  <si>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</si>
  <si>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</si>
  <si>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</si>
  <si>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</si>
  <si>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</si>
  <si>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</si>
  <si>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</si>
  <si>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</si>
  <si>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</si>
  <si>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</si>
  <si>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</si>
  <si>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</si>
  <si>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</si>
  <si>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</si>
  <si>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</si>
  <si>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</si>
  <si>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</si>
  <si>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</si>
  <si>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</si>
  <si>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</si>
  <si>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</si>
  <si>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</si>
  <si>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</si>
  <si>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</si>
  <si>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</si>
  <si>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</si>
  <si>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</si>
  <si>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</si>
  <si>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</si>
  <si>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</si>
  <si>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</si>
  <si>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</si>
  <si>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</si>
  <si>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</si>
  <si>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</si>
  <si>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</si>
  <si>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</si>
  <si>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</si>
  <si>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</si>
  <si>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</si>
  <si>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</si>
  <si>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</si>
  <si>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</si>
  <si>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</si>
  <si>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</si>
  <si>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</si>
  <si>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</si>
  <si>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</si>
  <si>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</si>
  <si>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</si>
  <si>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</si>
  <si>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</si>
  <si>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</si>
  <si>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</si>
  <si>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</si>
  <si>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</si>
  <si>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</si>
  <si>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</si>
  <si>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</si>
  <si>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</si>
  <si>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</si>
  <si>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</si>
  <si>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</si>
  <si>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</si>
  <si>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</si>
  <si>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</si>
  <si>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</si>
  <si>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</si>
  <si>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</si>
  <si>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</si>
  <si>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</si>
  <si>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</si>
  <si>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</si>
  <si>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</si>
  <si>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</si>
  <si>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</si>
  <si>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</si>
  <si>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</si>
  <si>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</si>
  <si>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</si>
  <si>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</si>
  <si>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</si>
  <si>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</si>
  <si>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</si>
  <si>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</si>
  <si>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</si>
  <si>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</si>
  <si>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</si>
  <si>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</si>
  <si>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</si>
  <si>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</si>
  <si>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</si>
  <si>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</si>
  <si>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</si>
  <si>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</si>
  <si>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</si>
  <si>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</si>
  <si>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</si>
  <si>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</si>
  <si>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</si>
  <si>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</si>
  <si>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</si>
  <si>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</si>
  <si>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</si>
  <si>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</si>
  <si>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</si>
  <si>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</si>
  <si>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</si>
  <si>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</si>
  <si>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</si>
  <si>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</si>
  <si>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</si>
  <si>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</si>
  <si>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</si>
  <si>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</si>
  <si>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</si>
  <si>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</si>
  <si>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</si>
  <si>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</si>
  <si>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</si>
  <si>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</si>
  <si>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</si>
  <si>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</si>
  <si>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</si>
  <si>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</si>
  <si>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</si>
  <si>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</si>
  <si>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</si>
  <si>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</si>
  <si>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</si>
  <si>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</si>
  <si>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</si>
  <si>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</si>
  <si>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</si>
  <si>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</si>
  <si>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</si>
  <si>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</si>
  <si>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</si>
  <si>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</si>
  <si>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</si>
  <si>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</si>
  <si>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</si>
  <si>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</si>
  <si>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</si>
  <si>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</si>
  <si>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</si>
  <si>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</si>
  <si>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</si>
  <si>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</si>
  <si>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</si>
  <si>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</si>
  <si>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</si>
  <si>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</si>
  <si>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</si>
  <si>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</si>
  <si>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</si>
  <si>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</si>
  <si>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</si>
  <si>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</si>
  <si>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</si>
  <si>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</si>
  <si>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</si>
  <si>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</si>
  <si>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</si>
  <si>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</si>
  <si>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</si>
  <si>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</si>
  <si>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</si>
  <si>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</si>
  <si>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</si>
  <si>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</si>
  <si>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</si>
  <si>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</si>
  <si>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</si>
  <si>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</si>
  <si>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</si>
  <si>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</si>
  <si>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</si>
  <si>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</si>
  <si>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</si>
  <si>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</si>
  <si>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</si>
  <si>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</si>
  <si>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</si>
  <si>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</si>
  <si>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</si>
  <si>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</si>
  <si>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</si>
  <si>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</si>
  <si>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</si>
  <si>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</si>
  <si>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</si>
  <si>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</si>
  <si>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</si>
  <si>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</si>
  <si>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</si>
  <si>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</si>
  <si>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</si>
  <si>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</si>
  <si>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</si>
  <si>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</si>
  <si>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</si>
  <si>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</si>
  <si>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</si>
  <si>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</si>
  <si>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</si>
  <si>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</si>
  <si>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</si>
  <si>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</si>
  <si>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</si>
  <si>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</si>
  <si>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</si>
  <si>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</si>
  <si>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</si>
  <si>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</si>
  <si>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</si>
  <si>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</si>
  <si>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</si>
  <si>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</si>
  <si>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</si>
  <si>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</si>
  <si>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</si>
  <si>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</si>
  <si>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</si>
  <si>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</si>
  <si>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</si>
  <si>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</si>
  <si>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</si>
  <si>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</si>
  <si>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</si>
  <si>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</si>
  <si>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</si>
  <si>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</si>
  <si>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</si>
  <si>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</si>
  <si>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</si>
  <si>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</si>
  <si>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</si>
  <si>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</si>
  <si>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</si>
  <si>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</si>
  <si>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</si>
  <si>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</si>
  <si>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</si>
  <si>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</si>
  <si>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</si>
  <si>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</si>
  <si>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</si>
  <si>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</si>
  <si>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</si>
  <si>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</si>
  <si>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</si>
  <si>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</si>
  <si>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</si>
  <si>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</si>
  <si>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</si>
  <si>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</si>
  <si>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</si>
  <si>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</si>
  <si>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</si>
  <si>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</si>
  <si>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</si>
  <si>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</si>
  <si>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</si>
  <si>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</si>
  <si>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</si>
  <si>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</si>
  <si>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</si>
  <si>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</si>
  <si>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</si>
  <si>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</si>
  <si>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</si>
  <si>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</si>
  <si>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</si>
  <si>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</si>
  <si>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</si>
  <si>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</si>
  <si>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</si>
  <si>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</si>
  <si>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</si>
  <si>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</si>
  <si>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</si>
  <si>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</si>
  <si>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</si>
  <si>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</si>
  <si>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</si>
  <si>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</si>
  <si>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</si>
  <si>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</si>
  <si>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</si>
  <si>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</si>
  <si>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</si>
  <si>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</si>
  <si>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</si>
  <si>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</si>
  <si>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</si>
  <si>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</si>
  <si>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</si>
  <si>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</si>
  <si>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</si>
  <si>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</si>
  <si>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</si>
  <si>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</si>
  <si>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</si>
  <si>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</si>
  <si>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</si>
  <si>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</si>
  <si>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</si>
  <si>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</si>
  <si>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</si>
  <si>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</si>
  <si>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</si>
  <si>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</si>
  <si>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</si>
  <si>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</si>
  <si>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</si>
  <si>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</si>
  <si>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</si>
  <si>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</si>
  <si>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</si>
  <si>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</si>
  <si>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</si>
  <si>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</si>
  <si>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</si>
  <si>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</si>
  <si>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</si>
  <si>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</si>
  <si>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</si>
  <si>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</si>
  <si>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</si>
  <si>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</si>
  <si>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</si>
  <si>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</si>
  <si>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</si>
  <si>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</si>
  <si>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</si>
  <si>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</si>
  <si>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</si>
  <si>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</si>
  <si>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</si>
  <si>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</si>
  <si>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</si>
  <si>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</si>
  <si>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</si>
  <si>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</si>
  <si>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</si>
  <si>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</si>
  <si>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</si>
  <si>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</si>
  <si>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</si>
  <si>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</si>
  <si>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</si>
  <si>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</si>
  <si>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</si>
  <si>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</si>
  <si>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</si>
  <si>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</si>
  <si>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</si>
  <si>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</si>
  <si>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</si>
  <si>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</si>
  <si>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</si>
  <si>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</si>
  <si>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</si>
  <si>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</si>
  <si>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</si>
  <si>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</si>
  <si>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</si>
  <si>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</si>
  <si>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</si>
  <si>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</si>
  <si>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</si>
  <si>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</si>
  <si>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</si>
  <si>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</si>
  <si>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</si>
  <si>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</si>
  <si>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</si>
  <si>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</si>
  <si>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</si>
  <si>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</si>
  <si>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</si>
  <si>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</si>
  <si>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</si>
  <si>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</si>
  <si>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</si>
  <si>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</si>
  <si>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</si>
  <si>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</si>
  <si>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</si>
  <si>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</si>
  <si>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</si>
  <si>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</si>
  <si>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</si>
  <si>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</si>
  <si>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</si>
  <si>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</si>
  <si>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</si>
  <si>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</si>
  <si>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</si>
  <si>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</si>
  <si>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</si>
  <si>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</si>
  <si>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</si>
  <si>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</si>
  <si>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</si>
  <si>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</si>
  <si>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</si>
  <si>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</si>
  <si>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</si>
  <si>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</si>
  <si>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</si>
  <si>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</si>
  <si>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</si>
  <si>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</si>
  <si>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</si>
  <si>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</si>
  <si>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</si>
  <si>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</si>
  <si>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</si>
  <si>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</si>
  <si>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</si>
  <si>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</si>
  <si>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</si>
  <si>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</si>
  <si>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</si>
  <si>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</si>
  <si>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</si>
  <si>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</si>
  <si>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</si>
  <si>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</si>
  <si>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</si>
  <si>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</si>
  <si>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</si>
  <si>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</si>
  <si>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</si>
  <si>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</si>
  <si>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</si>
  <si>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</si>
  <si>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</si>
  <si>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</si>
  <si>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</si>
  <si>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</si>
  <si>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</si>
  <si>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</si>
  <si>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</si>
  <si>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</si>
  <si>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</si>
  <si>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</si>
  <si>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</si>
  <si>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</si>
  <si>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</si>
  <si>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</si>
  <si>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</si>
  <si>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</si>
  <si>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</si>
  <si>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</si>
  <si>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</si>
  <si>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</si>
  <si>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</si>
  <si>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</si>
  <si>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</si>
  <si>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</si>
  <si>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</si>
  <si>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</si>
  <si>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</si>
  <si>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</si>
  <si>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</si>
  <si>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</si>
  <si>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</si>
  <si>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</si>
  <si>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</si>
  <si>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</si>
  <si>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</si>
  <si>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</si>
  <si>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</si>
  <si>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</si>
  <si>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</si>
  <si>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</si>
  <si>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</si>
  <si>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</si>
  <si>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</si>
  <si>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</si>
  <si>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</si>
  <si>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</si>
  <si>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</si>
  <si>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</si>
  <si>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</si>
  <si>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</si>
  <si>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</si>
  <si>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</si>
  <si>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</si>
  <si>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</si>
  <si>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</si>
  <si>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</si>
  <si>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</si>
  <si>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</si>
  <si>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</si>
  <si>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</si>
  <si>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</si>
  <si>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</si>
  <si>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</si>
  <si>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</si>
  <si>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</si>
  <si>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</si>
  <si>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</si>
  <si>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</si>
  <si>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</si>
  <si>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</si>
  <si>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</si>
  <si>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</si>
  <si>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</si>
  <si>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</si>
  <si>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</si>
  <si>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</si>
  <si>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</si>
  <si>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</si>
  <si>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</si>
  <si>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</si>
  <si>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</si>
  <si>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</si>
  <si>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</si>
  <si>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</si>
  <si>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</si>
  <si>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</si>
  <si>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</si>
  <si>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</si>
  <si>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</si>
  <si>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</si>
  <si>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</si>
  <si>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</si>
  <si>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</si>
  <si>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</si>
  <si>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</si>
  <si>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</si>
  <si>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</si>
  <si>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</si>
  <si>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</si>
  <si>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</si>
  <si>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</si>
  <si>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</si>
  <si>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</si>
  <si>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</si>
  <si>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</si>
  <si>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</si>
  <si>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</si>
  <si>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</si>
  <si>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</si>
  <si>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</si>
  <si>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</si>
  <si>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</si>
  <si>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</si>
  <si>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</si>
  <si>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</si>
  <si>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</si>
  <si>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</si>
  <si>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</si>
  <si>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</si>
  <si>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</si>
  <si>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</si>
  <si>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</si>
  <si>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</si>
  <si>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</si>
  <si>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</si>
  <si>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</si>
  <si>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</si>
  <si>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</si>
  <si>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</si>
  <si>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</si>
  <si>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</si>
  <si>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</si>
  <si>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</si>
  <si>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</si>
  <si>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</si>
  <si>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</si>
  <si>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</si>
  <si>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</si>
  <si>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</si>
  <si>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</si>
  <si>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</si>
  <si>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</si>
  <si>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</si>
  <si>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</si>
  <si>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</si>
  <si>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</si>
  <si>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</si>
  <si>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</si>
  <si>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</si>
  <si>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</si>
  <si>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</si>
  <si>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</si>
  <si>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</si>
  <si>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</si>
  <si>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</si>
  <si>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</si>
  <si>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</si>
  <si>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</si>
  <si>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</si>
  <si>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</si>
  <si>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</si>
  <si>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</si>
  <si>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</si>
  <si>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</si>
  <si>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</si>
  <si>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</si>
  <si>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</si>
  <si>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</si>
  <si>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</si>
  <si>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</si>
  <si>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</si>
  <si>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</si>
  <si>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</si>
  <si>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</si>
  <si>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</si>
  <si>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</si>
  <si>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</si>
  <si>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</si>
  <si>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</si>
  <si>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</si>
  <si>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</si>
  <si>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</si>
  <si>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</si>
  <si>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</si>
  <si>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</si>
  <si>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</si>
  <si>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</si>
  <si>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</si>
  <si>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</si>
  <si>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</si>
  <si>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</si>
  <si>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</si>
  <si>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</si>
  <si>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</si>
  <si>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</si>
  <si>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</si>
  <si>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</si>
  <si>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</si>
  <si>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</si>
  <si>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</si>
  <si>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</si>
  <si>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</si>
  <si>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</si>
  <si>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</si>
  <si>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</si>
  <si>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</si>
  <si>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</si>
  <si>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</si>
  <si>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</si>
  <si>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</si>
  <si>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</si>
  <si>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</si>
  <si>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</si>
  <si>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</si>
  <si>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</si>
  <si>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</si>
  <si>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</si>
  <si>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</si>
  <si>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</si>
  <si>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</si>
  <si>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</si>
  <si>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</si>
  <si>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</si>
  <si>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</si>
  <si>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</si>
  <si>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</si>
  <si>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</si>
  <si>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</si>
  <si>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</si>
  <si>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</si>
  <si>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</si>
  <si>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</si>
  <si>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</si>
  <si>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</si>
  <si>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</si>
  <si>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</si>
  <si>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</si>
  <si>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</si>
  <si>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</si>
  <si>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</si>
  <si>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</si>
  <si>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</si>
  <si>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</si>
  <si>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</si>
  <si>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</si>
  <si>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</si>
  <si>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</si>
  <si>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</si>
  <si>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</si>
  <si>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</si>
  <si>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</si>
  <si>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</si>
  <si>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</si>
  <si>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</si>
  <si>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</si>
  <si>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</si>
  <si>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</si>
  <si>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</si>
  <si>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</si>
  <si>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</si>
  <si>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</si>
  <si>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</si>
  <si>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</si>
  <si>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</si>
  <si>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</si>
  <si>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</si>
  <si>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</si>
  <si>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</si>
  <si>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</si>
  <si>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</si>
  <si>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</si>
  <si>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</si>
  <si>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</si>
  <si>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</si>
  <si>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</si>
  <si>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</si>
  <si>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</si>
  <si>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</si>
  <si>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</si>
  <si>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</si>
  <si>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</si>
  <si>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</si>
  <si>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</si>
  <si>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</si>
  <si>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</si>
  <si>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</si>
  <si>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</si>
  <si>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</si>
  <si>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</si>
  <si>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</si>
  <si>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</si>
  <si>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</si>
  <si>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</si>
  <si>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</si>
  <si>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</si>
  <si>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</si>
  <si>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</si>
  <si>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</si>
  <si>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</si>
  <si>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</si>
  <si>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</si>
  <si>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</si>
  <si>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</si>
  <si>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</si>
  <si>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</si>
  <si>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</si>
  <si>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</si>
  <si>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</si>
  <si>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</si>
  <si>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</si>
  <si>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</si>
  <si>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</si>
  <si>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</si>
  <si>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</si>
  <si>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</si>
  <si>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</si>
  <si>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</si>
  <si>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</si>
  <si>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</si>
  <si>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</si>
  <si>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</si>
  <si>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</si>
  <si>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</si>
  <si>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</si>
  <si>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</si>
  <si>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</si>
  <si>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</si>
  <si>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</si>
  <si>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</si>
  <si>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</si>
  <si>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</si>
  <si>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</si>
  <si>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</si>
  <si>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</si>
  <si>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</si>
  <si>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</si>
  <si>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</si>
  <si>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</si>
  <si>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</si>
  <si>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</si>
  <si>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</si>
  <si>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</si>
  <si>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</si>
  <si>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</si>
  <si>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</si>
  <si>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</si>
  <si>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</si>
  <si>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</si>
  <si>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</si>
  <si>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</si>
  <si>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</si>
  <si>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</si>
  <si>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</si>
  <si>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</si>
  <si>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</si>
  <si>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</si>
  <si>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</si>
  <si>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</si>
  <si>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</si>
  <si>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</si>
  <si>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</si>
  <si>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</si>
  <si>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</si>
  <si>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</si>
  <si>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</si>
  <si>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</si>
  <si>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</si>
  <si>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</si>
  <si>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</si>
  <si>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</si>
  <si>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</si>
  <si>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</si>
  <si>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</si>
  <si>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</si>
  <si>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</si>
  <si>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</si>
  <si>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</si>
  <si>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</si>
  <si>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</si>
  <si>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</si>
  <si>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</si>
  <si>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</si>
  <si>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</si>
  <si>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</si>
  <si>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</si>
  <si>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</si>
  <si>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</si>
  <si>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</si>
  <si>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</si>
  <si>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</si>
  <si>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</si>
  <si>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</si>
  <si>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</si>
  <si>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</si>
  <si>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</si>
  <si>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</si>
  <si>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</si>
  <si>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</si>
  <si>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</si>
  <si>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</si>
  <si>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</si>
  <si>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</si>
  <si>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</si>
  <si>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</si>
  <si>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</si>
  <si>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</si>
  <si>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</si>
  <si>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</si>
  <si>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</si>
  <si>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</si>
  <si>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</si>
  <si>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</si>
  <si>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</si>
  <si>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</si>
  <si>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</si>
  <si>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</si>
  <si>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</si>
  <si>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</si>
  <si>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</si>
  <si>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</si>
  <si>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</si>
  <si>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</si>
  <si>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</si>
  <si>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</si>
  <si>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</si>
  <si>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</si>
  <si>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</si>
  <si>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</si>
  <si>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</si>
  <si>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</si>
  <si>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</si>
  <si>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</si>
  <si>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</si>
  <si>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</si>
  <si>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</si>
  <si>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</si>
  <si>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</si>
  <si>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</si>
  <si>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</si>
  <si>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</si>
  <si>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</si>
  <si>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</si>
  <si>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</si>
  <si>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</si>
  <si>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</si>
  <si>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</si>
  <si>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</si>
  <si>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</si>
  <si>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</si>
  <si>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</si>
  <si>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</si>
  <si>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</si>
  <si>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</si>
  <si>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</si>
  <si>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</si>
  <si>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</si>
  <si>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</si>
  <si>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</si>
  <si>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</si>
  <si>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</si>
  <si>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</si>
  <si>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</si>
  <si>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</si>
  <si>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</si>
  <si>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</si>
  <si>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</si>
  <si>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</si>
  <si>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</si>
  <si>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</si>
  <si>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</si>
  <si>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</si>
  <si>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</si>
  <si>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</si>
  <si>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</si>
  <si>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</si>
  <si>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</si>
  <si>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</si>
  <si>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</si>
  <si>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</si>
  <si>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</si>
  <si>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</si>
  <si>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</si>
  <si>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</si>
  <si>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</si>
  <si>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</si>
  <si>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</si>
  <si>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</si>
  <si>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</si>
  <si>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</si>
  <si>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</si>
  <si>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</si>
  <si>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</si>
  <si>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</si>
  <si>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</si>
  <si>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</si>
  <si>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</si>
  <si>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</si>
  <si>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</si>
  <si>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</si>
  <si>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</si>
  <si>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</si>
  <si>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</si>
  <si>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</si>
  <si>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</si>
  <si>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</si>
  <si>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</si>
  <si>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</si>
  <si>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</si>
  <si>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</si>
  <si>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</si>
  <si>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</si>
  <si>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</si>
  <si>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</si>
  <si>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</si>
  <si>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</si>
  <si>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</si>
  <si>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</si>
  <si>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</si>
  <si>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</si>
  <si>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</si>
  <si>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</si>
  <si>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</si>
  <si>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</si>
  <si>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</si>
  <si>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</si>
  <si>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</si>
  <si>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</si>
  <si>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</si>
  <si>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</si>
  <si>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</si>
  <si>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</si>
  <si>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</si>
  <si>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</si>
  <si>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</si>
  <si>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</si>
  <si>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</si>
  <si>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</si>
  <si>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</si>
  <si>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</si>
  <si>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</si>
  <si>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</si>
  <si>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</si>
  <si>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</si>
  <si>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</si>
  <si>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</si>
  <si>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</si>
  <si>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</si>
  <si>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</si>
  <si>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</si>
  <si>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</si>
  <si>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</si>
  <si>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</si>
  <si>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</si>
  <si>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</si>
  <si>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</si>
  <si>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</si>
  <si>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</si>
  <si>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</si>
  <si>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</si>
  <si>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</si>
  <si>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</si>
  <si>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</si>
  <si>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</si>
  <si>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</si>
  <si>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</si>
  <si>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</si>
  <si>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</si>
  <si>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</si>
  <si>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</si>
  <si>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</si>
  <si>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</si>
  <si>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</si>
  <si>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</si>
  <si>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</si>
  <si>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</si>
  <si>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</si>
  <si>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</si>
  <si>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</si>
  <si>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</si>
  <si>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</si>
  <si>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</si>
  <si>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</si>
  <si>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</si>
  <si>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</si>
  <si>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</si>
  <si>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</si>
  <si>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</si>
  <si>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</si>
  <si>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</si>
  <si>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</si>
  <si>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</si>
  <si>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</si>
  <si>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</si>
  <si>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</si>
  <si>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</si>
  <si>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</si>
  <si>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</si>
  <si>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</si>
  <si>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</si>
  <si>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</si>
  <si>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</si>
  <si>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</si>
  <si>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</si>
  <si>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</si>
  <si>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</si>
  <si>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</si>
  <si>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</si>
  <si>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</si>
  <si>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</si>
  <si>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</si>
  <si>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</si>
  <si>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</si>
  <si>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</si>
  <si>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</si>
  <si>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</si>
  <si>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</si>
  <si>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</si>
  <si>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</si>
  <si>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</si>
  <si>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</si>
  <si>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</si>
  <si>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</si>
  <si>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</si>
  <si>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</si>
  <si>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</si>
  <si>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</si>
  <si>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</si>
  <si>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</si>
  <si>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</si>
  <si>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</si>
  <si>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</si>
  <si>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</si>
  <si>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</si>
  <si>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</si>
  <si>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</si>
  <si>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</si>
  <si>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</si>
  <si>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</si>
  <si>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</si>
  <si>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</si>
  <si>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</si>
  <si>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</si>
  <si>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</si>
  <si>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</si>
  <si>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</si>
  <si>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</si>
  <si>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</si>
  <si>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</si>
  <si>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</si>
  <si>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</si>
  <si>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</si>
  <si>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</si>
  <si>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</si>
  <si>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</si>
  <si>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</si>
  <si>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</si>
  <si>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</si>
  <si>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</si>
  <si>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</si>
  <si>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</si>
  <si>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</si>
  <si>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</si>
  <si>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</si>
  <si>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</si>
  <si>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</si>
  <si>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</si>
  <si>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</si>
  <si>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</si>
  <si>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</si>
  <si>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</si>
  <si>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</si>
  <si>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</si>
  <si>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</si>
  <si>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</si>
  <si>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</si>
  <si>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</si>
  <si>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</si>
  <si>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</si>
  <si>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</si>
  <si>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</si>
  <si>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</si>
  <si>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</si>
  <si>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</si>
  <si>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</si>
  <si>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</si>
  <si>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</si>
  <si>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</si>
  <si>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</si>
  <si>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</si>
  <si>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</si>
  <si>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</si>
  <si>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</si>
  <si>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</si>
  <si>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</si>
  <si>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</si>
  <si>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</si>
  <si>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</si>
  <si>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</si>
  <si>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</si>
  <si>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</si>
  <si>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</si>
  <si>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</si>
  <si>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</si>
  <si>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</si>
  <si>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</si>
  <si>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</si>
  <si>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</si>
  <si>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</si>
  <si>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</si>
  <si>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</si>
  <si>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</si>
  <si>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</si>
  <si>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</si>
  <si>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</si>
  <si>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</si>
  <si>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</si>
  <si>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</si>
  <si>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</si>
  <si>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</si>
  <si>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</si>
  <si>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</si>
  <si>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</si>
  <si>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</si>
  <si>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</si>
  <si>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</si>
  <si>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</si>
  <si>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</si>
  <si>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</si>
  <si>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</si>
  <si>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</si>
  <si>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</si>
  <si>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</si>
  <si>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</si>
  <si>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</si>
  <si>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</si>
  <si>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</si>
  <si>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</si>
  <si>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</si>
  <si>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</si>
  <si>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</si>
  <si>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</si>
  <si>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</si>
  <si>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</si>
  <si>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</si>
  <si>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</si>
  <si>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</si>
  <si>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</si>
  <si>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</si>
  <si>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</si>
  <si>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</si>
  <si>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</si>
  <si>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</si>
  <si>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</si>
  <si>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</si>
  <si>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</si>
  <si>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</si>
  <si>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</si>
  <si>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</si>
  <si>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</si>
  <si>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</si>
  <si>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</si>
  <si>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</si>
  <si>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</si>
  <si>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</si>
  <si>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</si>
  <si>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</si>
  <si>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</si>
  <si>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</si>
  <si>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</si>
  <si>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</si>
  <si>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</si>
  <si>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</si>
  <si>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</si>
  <si>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</si>
  <si>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</si>
  <si>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</si>
  <si>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</si>
  <si>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</si>
  <si>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</si>
  <si>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</si>
  <si>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</si>
  <si>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</si>
  <si>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</si>
  <si>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</si>
  <si>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</si>
  <si>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</si>
  <si>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</si>
  <si>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</si>
  <si>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</si>
  <si>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</si>
  <si>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</si>
  <si>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</si>
  <si>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</si>
  <si>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</si>
  <si>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</si>
  <si>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</si>
  <si>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</si>
  <si>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</si>
  <si>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</si>
  <si>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</si>
  <si>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</si>
  <si>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</si>
  <si>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</si>
  <si>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</si>
  <si>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</si>
  <si>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</si>
  <si>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</si>
  <si>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</si>
  <si>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</si>
  <si>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</si>
  <si>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</si>
  <si>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</si>
  <si>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</si>
  <si>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</si>
  <si>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</si>
  <si>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</si>
  <si>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</si>
  <si>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</si>
  <si>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</si>
  <si>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</si>
  <si>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</si>
  <si>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</si>
  <si>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</si>
  <si>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</si>
  <si>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</si>
  <si>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</si>
  <si>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</si>
  <si>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</si>
  <si>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</si>
  <si>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</si>
  <si>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</si>
  <si>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</si>
  <si>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</si>
  <si>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</si>
  <si>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</si>
  <si>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</si>
  <si>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</si>
  <si>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</si>
  <si>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</si>
  <si>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</si>
  <si>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</si>
  <si>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</si>
  <si>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</si>
  <si>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</si>
  <si>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</si>
  <si>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</si>
  <si>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</si>
  <si>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</si>
  <si>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</si>
  <si>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</si>
  <si>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</si>
  <si>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</si>
  <si>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</si>
  <si>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</si>
  <si>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</si>
  <si>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</si>
  <si>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</si>
  <si>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</si>
  <si>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</si>
  <si>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</si>
  <si>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</si>
  <si>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</si>
  <si>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</si>
  <si>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</si>
  <si>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</si>
  <si>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</si>
  <si>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</si>
  <si>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</si>
  <si>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</si>
  <si>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</si>
  <si>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</si>
  <si>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</si>
  <si>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</si>
  <si>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</si>
  <si>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</si>
  <si>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</si>
  <si>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</si>
  <si>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</si>
  <si>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</si>
  <si>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</si>
  <si>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</si>
  <si>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</si>
  <si>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</si>
  <si>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</si>
  <si>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</si>
  <si>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</si>
  <si>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</si>
  <si>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</si>
  <si>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</si>
  <si>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</si>
  <si>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</si>
  <si>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</si>
  <si>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</si>
  <si>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</si>
  <si>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</si>
  <si>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</si>
  <si>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</si>
  <si>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</si>
  <si>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</si>
  <si>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</si>
  <si>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</si>
  <si>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</si>
  <si>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</si>
  <si>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</si>
  <si>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</si>
  <si>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</si>
  <si>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</si>
  <si>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</si>
  <si>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</si>
  <si>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</si>
  <si>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</si>
  <si>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</si>
  <si>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</si>
  <si>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</si>
  <si>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</si>
  <si>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</si>
  <si>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</si>
  <si>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</si>
  <si>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</si>
  <si>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</si>
  <si>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</si>
  <si>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</si>
  <si>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</si>
  <si>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</si>
  <si>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</si>
  <si>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</si>
  <si>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</si>
  <si>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</si>
  <si>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</si>
  <si>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</si>
  <si>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</si>
  <si>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</si>
  <si>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</si>
  <si>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</si>
  <si>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</si>
  <si>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</si>
  <si>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</si>
  <si>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</si>
  <si>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</si>
  <si>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</si>
  <si>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</si>
  <si>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</si>
  <si>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</si>
  <si>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</si>
  <si>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</si>
  <si>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</si>
  <si>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</si>
  <si>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</si>
  <si>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</si>
  <si>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</si>
  <si>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</si>
  <si>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</si>
  <si>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</si>
  <si>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</si>
  <si>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</si>
  <si>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</si>
  <si>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</si>
  <si>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</si>
  <si>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</si>
  <si>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</si>
  <si>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</si>
  <si>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</si>
  <si>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</si>
  <si>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</si>
  <si>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</si>
  <si>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</si>
  <si>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</si>
  <si>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</si>
  <si>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</si>
  <si>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</si>
  <si>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</si>
  <si>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</si>
  <si>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</si>
  <si>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</si>
  <si>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</si>
  <si>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</si>
  <si>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</si>
  <si>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</si>
  <si>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</si>
  <si>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</si>
  <si>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</si>
  <si>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</si>
  <si>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</si>
  <si>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</si>
  <si>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</si>
  <si>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</si>
  <si>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</si>
  <si>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</si>
  <si>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</si>
  <si>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</si>
  <si>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</si>
  <si>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</si>
  <si>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</si>
  <si>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</si>
  <si>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</si>
  <si>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</si>
  <si>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</si>
  <si>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</si>
  <si>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</si>
  <si>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</si>
  <si>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</si>
  <si>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</si>
  <si>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</si>
  <si>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</si>
  <si>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</si>
  <si>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</si>
  <si>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</si>
  <si>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</si>
  <si>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</si>
  <si>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</si>
  <si>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</si>
  <si>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</si>
  <si>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</si>
  <si>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</si>
  <si>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</si>
  <si>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</si>
  <si>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</si>
  <si>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</si>
  <si>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</si>
  <si>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</si>
  <si>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</si>
  <si>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</si>
  <si>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</si>
  <si>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</si>
  <si>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</si>
  <si>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</si>
  <si>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</si>
  <si>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</si>
  <si>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</si>
  <si>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</si>
  <si>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</si>
  <si>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</si>
  <si>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</si>
  <si>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</si>
  <si>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</si>
  <si>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</si>
  <si>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</si>
  <si>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</si>
  <si>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</si>
  <si>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</si>
  <si>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</si>
  <si>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</si>
  <si>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</si>
  <si>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</si>
  <si>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</si>
  <si>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</si>
  <si>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</si>
  <si>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</si>
  <si>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</si>
  <si>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</si>
  <si>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</si>
  <si>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</si>
  <si>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</si>
  <si>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</si>
  <si>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</si>
  <si>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</si>
  <si>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</si>
  <si>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</si>
  <si>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</si>
  <si>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</si>
  <si>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</si>
  <si>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</si>
  <si>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</si>
  <si>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</si>
  <si>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</si>
  <si>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</si>
  <si>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</si>
  <si>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</si>
  <si>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</si>
  <si>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</si>
  <si>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</si>
  <si>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</si>
  <si>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</si>
  <si>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</si>
  <si>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</si>
  <si>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</si>
  <si>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</si>
  <si>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</si>
  <si>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</si>
  <si>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</si>
  <si>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</si>
  <si>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</si>
  <si>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</si>
  <si>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</si>
  <si>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</si>
  <si>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</si>
  <si>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</si>
  <si>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</si>
  <si>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</si>
  <si>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</si>
  <si>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</si>
  <si>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</si>
  <si>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</si>
  <si>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</si>
  <si>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</si>
  <si>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</si>
  <si>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</si>
  <si>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</si>
  <si>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</si>
  <si>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</si>
  <si>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</si>
  <si>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</si>
  <si>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</si>
  <si>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</si>
  <si>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</si>
  <si>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</si>
  <si>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</si>
  <si>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</si>
  <si>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</si>
  <si>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</si>
  <si>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</si>
  <si>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</si>
  <si>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</si>
  <si>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</si>
  <si>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</si>
  <si>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</si>
  <si>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</si>
  <si>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</si>
  <si>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</si>
  <si>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</si>
  <si>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</si>
  <si>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</si>
  <si>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</si>
  <si>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</si>
  <si>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</si>
  <si>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</si>
  <si>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</si>
  <si>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</si>
  <si>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</si>
  <si>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</si>
  <si>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</si>
  <si>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</si>
  <si>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</si>
  <si>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</si>
  <si>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</si>
  <si>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</si>
  <si>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</si>
  <si>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</si>
  <si>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</si>
  <si>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</si>
  <si>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</si>
  <si>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</si>
  <si>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</si>
  <si>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</si>
  <si>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</si>
  <si>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</si>
  <si>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</si>
  <si>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</si>
  <si>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</si>
  <si>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</si>
  <si>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</si>
  <si>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</si>
  <si>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</si>
  <si>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</si>
  <si>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</si>
  <si>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</si>
  <si>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</si>
  <si>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</si>
  <si>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</si>
  <si>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</si>
  <si>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</si>
  <si>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</si>
  <si>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</si>
  <si>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</si>
  <si>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</si>
  <si>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</si>
  <si>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</si>
  <si>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</si>
  <si>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</si>
  <si>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</si>
  <si>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</si>
  <si>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</si>
  <si>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</si>
  <si>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</si>
  <si>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</si>
  <si>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</si>
  <si>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</si>
  <si>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</si>
  <si>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</si>
  <si>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</si>
  <si>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</si>
  <si>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</si>
  <si>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</si>
  <si>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</si>
  <si>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</si>
  <si>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</si>
  <si>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</si>
  <si>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</si>
  <si>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</si>
  <si>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</si>
  <si>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</si>
  <si>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</si>
  <si>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</si>
  <si>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</si>
  <si>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</si>
  <si>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</si>
  <si>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</si>
  <si>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</si>
  <si>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</si>
  <si>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</si>
  <si>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</si>
  <si>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</si>
  <si>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</si>
  <si>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</si>
  <si>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</si>
  <si>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</si>
  <si>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</si>
  <si>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</si>
  <si>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</si>
  <si>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</si>
  <si>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</si>
  <si>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</si>
  <si>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</si>
  <si>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</si>
  <si>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</si>
  <si>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</si>
  <si>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</si>
  <si>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</si>
  <si>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</si>
  <si>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</si>
  <si>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</si>
  <si>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</si>
  <si>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</si>
  <si>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</si>
  <si>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</si>
  <si>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</si>
  <si>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</si>
  <si>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</si>
  <si>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</si>
  <si>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</si>
  <si>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</si>
  <si>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</si>
  <si>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</si>
  <si>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</si>
  <si>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</si>
  <si>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</si>
  <si>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</si>
  <si>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</si>
  <si>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</si>
  <si>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</si>
  <si>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</si>
  <si>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</si>
  <si>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</si>
  <si>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</si>
  <si>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</si>
  <si>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</si>
  <si>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</si>
  <si>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</si>
  <si>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</si>
  <si>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</si>
  <si>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</si>
  <si>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</si>
  <si>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</si>
  <si>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</si>
  <si>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</si>
  <si>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</si>
  <si>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</si>
  <si>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</si>
  <si>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</si>
  <si>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</si>
  <si>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</si>
  <si>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</si>
  <si>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</si>
  <si>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</si>
  <si>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</si>
  <si>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</si>
  <si>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</si>
  <si>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</si>
  <si>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</si>
  <si>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</si>
  <si>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</si>
  <si>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</si>
  <si>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</si>
  <si>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</si>
  <si>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</si>
  <si>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</si>
  <si>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</si>
  <si>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</si>
  <si>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</si>
  <si>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</si>
  <si>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</si>
  <si>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</si>
  <si>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</si>
  <si>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</si>
  <si>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</si>
  <si>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</si>
  <si>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</si>
  <si>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</si>
  <si>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</si>
  <si>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</si>
  <si>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</si>
  <si>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</si>
  <si>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</si>
  <si>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</si>
  <si>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</si>
  <si>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</si>
  <si>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</si>
  <si>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</si>
  <si>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</si>
  <si>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</si>
  <si>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</si>
  <si>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</si>
  <si>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</si>
  <si>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</si>
  <si>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</si>
  <si>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</si>
  <si>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</si>
  <si>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</si>
  <si>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</si>
  <si>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</si>
  <si>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</si>
  <si>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</si>
  <si>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</si>
  <si>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</si>
  <si>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</si>
  <si>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</si>
  <si>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</si>
  <si>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</si>
  <si>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</si>
  <si>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</si>
  <si>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</si>
  <si>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</si>
  <si>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</si>
  <si>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</si>
  <si>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</si>
  <si>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</si>
  <si>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</si>
  <si>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</si>
  <si>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</si>
  <si>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</si>
  <si>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</si>
  <si>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</si>
  <si>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</si>
  <si>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</si>
  <si>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</si>
  <si>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</si>
  <si>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</si>
  <si>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</si>
  <si>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</si>
  <si>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</si>
  <si>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</si>
  <si>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</si>
  <si>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</si>
  <si>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</si>
  <si>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</si>
  <si>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</si>
  <si>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</si>
  <si>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</si>
  <si>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</si>
  <si>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</si>
  <si>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</si>
  <si>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</si>
  <si>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</si>
  <si>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</si>
  <si>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</si>
  <si>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</si>
  <si>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</si>
  <si>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</si>
  <si>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</si>
  <si>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</si>
  <si>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</si>
  <si>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</si>
  <si>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</si>
  <si>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</si>
  <si>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</si>
  <si>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</si>
  <si>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</si>
  <si>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</si>
  <si>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</si>
  <si>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</si>
  <si>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</si>
  <si>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</si>
  <si>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</si>
  <si>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</si>
  <si>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</si>
  <si>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</si>
  <si>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</si>
  <si>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</si>
  <si>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</si>
  <si>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</si>
  <si>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</si>
  <si>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</si>
  <si>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</si>
  <si>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</si>
  <si>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</si>
  <si>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</si>
  <si>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</si>
  <si>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</si>
  <si>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</si>
  <si>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</si>
  <si>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</si>
  <si>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</si>
  <si>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</si>
  <si>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</si>
  <si>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</si>
  <si>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</si>
  <si>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</si>
  <si>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</si>
  <si>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</si>
  <si>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</si>
  <si>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</si>
  <si>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</si>
  <si>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</si>
  <si>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</si>
  <si>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</si>
  <si>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</si>
  <si>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</si>
  <si>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</si>
  <si>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</si>
  <si>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</si>
  <si>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</si>
  <si>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</si>
  <si>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</si>
  <si>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</si>
  <si>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</si>
  <si>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</si>
  <si>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</si>
  <si>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</si>
  <si>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</si>
  <si>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</si>
  <si>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</si>
  <si>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</si>
  <si>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</si>
  <si>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</si>
  <si>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</si>
  <si>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</si>
  <si>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</si>
  <si>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</si>
  <si>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</si>
  <si>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</si>
  <si>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</si>
  <si>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</si>
  <si>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</si>
  <si>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</si>
  <si>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</si>
  <si>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</si>
  <si>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</si>
  <si>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</si>
  <si>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</si>
  <si>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</si>
  <si>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</si>
  <si>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</si>
  <si>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</si>
  <si>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</si>
  <si>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</si>
  <si>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</si>
  <si>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</si>
  <si>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</si>
  <si>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</si>
  <si>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</si>
  <si>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</si>
  <si>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</si>
  <si>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</si>
  <si>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</si>
  <si>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</si>
  <si>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</si>
  <si>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</si>
  <si>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</si>
  <si>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</si>
  <si>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</si>
  <si>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</si>
  <si>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</si>
  <si>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</si>
  <si>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</si>
  <si>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</si>
  <si>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</si>
  <si>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</si>
  <si>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</si>
  <si>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</si>
  <si>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</si>
  <si>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</si>
  <si>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</si>
  <si>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</si>
  <si>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</si>
  <si>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</si>
  <si>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</si>
  <si>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</si>
  <si>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</si>
  <si>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</si>
  <si>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</si>
  <si>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</si>
  <si>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</si>
  <si>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</si>
  <si>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</si>
  <si>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</si>
  <si>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</si>
  <si>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</si>
  <si>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</si>
  <si>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</si>
  <si>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</si>
  <si>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</si>
  <si>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</si>
  <si>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</si>
  <si>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</si>
  <si>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</si>
  <si>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</si>
  <si>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</si>
  <si>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</si>
  <si>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</si>
  <si>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</si>
  <si>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</si>
  <si>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</si>
  <si>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</si>
  <si>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</si>
  <si>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</si>
  <si>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</si>
  <si>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</si>
  <si>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</si>
  <si>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</si>
  <si>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</si>
  <si>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</si>
  <si>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</si>
  <si>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</si>
  <si>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</si>
  <si>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</si>
  <si>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</si>
  <si>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</si>
  <si>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</si>
  <si>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</si>
  <si>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</si>
  <si>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</si>
  <si>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</si>
  <si>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</si>
  <si>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</si>
  <si>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</si>
  <si>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</si>
  <si>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</si>
  <si>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</si>
  <si>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</si>
  <si>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</si>
  <si>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</si>
  <si>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</si>
  <si>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</si>
  <si>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</si>
  <si>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</si>
  <si>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</si>
  <si>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</si>
  <si>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</si>
  <si>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</si>
  <si>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</si>
  <si>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</si>
  <si>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</si>
  <si>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</si>
  <si>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</si>
  <si>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</si>
  <si>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</si>
  <si>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</si>
  <si>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</si>
  <si>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</si>
  <si>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</si>
  <si>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</si>
  <si>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</si>
  <si>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</si>
  <si>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</si>
  <si>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</si>
  <si>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</si>
  <si>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</si>
  <si>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</si>
  <si>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</si>
  <si>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</si>
  <si>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</si>
  <si>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</si>
  <si>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</si>
  <si>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</si>
  <si>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</si>
  <si>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</si>
  <si>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</si>
  <si>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</si>
  <si>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</si>
  <si>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</si>
  <si>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</si>
  <si>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</si>
  <si>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</si>
  <si>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</si>
  <si>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</si>
  <si>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</si>
  <si>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</si>
  <si>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</si>
  <si>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</si>
  <si>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</si>
  <si>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</si>
  <si>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</si>
  <si>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</si>
  <si>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</si>
  <si>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</si>
  <si>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</si>
  <si>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</si>
  <si>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</si>
  <si>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</si>
  <si>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</si>
  <si>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</si>
  <si>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</si>
  <si>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</si>
  <si>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</si>
  <si>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</si>
  <si>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</si>
  <si>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</si>
  <si>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</si>
  <si>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</si>
  <si>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</si>
  <si>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</si>
  <si>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</si>
  <si>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</si>
  <si>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</si>
  <si>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</si>
  <si>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</si>
  <si>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</si>
  <si>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</si>
  <si>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</si>
  <si>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</si>
  <si>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</si>
  <si>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</si>
  <si>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</si>
  <si>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</si>
  <si>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</si>
  <si>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</si>
  <si>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</si>
  <si>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</si>
  <si>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</si>
  <si>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</si>
  <si>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</si>
  <si>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</si>
  <si>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</si>
  <si>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</si>
  <si>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</si>
  <si>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</si>
  <si>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</si>
  <si>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</si>
  <si>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</si>
  <si>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</si>
  <si>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</si>
  <si>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</si>
  <si>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</si>
  <si>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</si>
  <si>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</si>
  <si>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</si>
  <si>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</si>
  <si>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</si>
  <si>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</si>
  <si>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</si>
  <si>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</si>
  <si>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</si>
  <si>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</si>
  <si>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</si>
  <si>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</si>
  <si>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</si>
  <si>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</si>
  <si>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</si>
  <si>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</si>
  <si>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</si>
  <si>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</si>
  <si>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</si>
  <si>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</si>
  <si>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</si>
  <si>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</si>
  <si>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</si>
  <si>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</si>
  <si>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</si>
  <si>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</si>
  <si>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</si>
  <si>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</si>
  <si>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</si>
  <si>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</si>
  <si>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</si>
  <si>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</si>
  <si>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</si>
  <si>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</si>
  <si>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</si>
  <si>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</si>
  <si>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</si>
  <si>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</si>
  <si>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</si>
  <si>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</si>
  <si>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</si>
  <si>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</si>
  <si>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</si>
  <si>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</si>
  <si>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</si>
  <si>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</si>
  <si>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</si>
  <si>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</si>
  <si>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</si>
  <si>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</si>
  <si>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</si>
  <si>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</si>
  <si>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</si>
  <si>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</si>
  <si>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</si>
  <si>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</si>
  <si>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</si>
  <si>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</si>
  <si>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</si>
  <si>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</si>
  <si>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</si>
  <si>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</si>
  <si>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</si>
  <si>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</si>
  <si>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</si>
  <si>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</si>
  <si>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</si>
  <si>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</si>
  <si>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</si>
  <si>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</si>
  <si>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</si>
  <si>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</si>
  <si>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</si>
  <si>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</si>
  <si>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</si>
  <si>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</si>
  <si>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</si>
  <si>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</si>
  <si>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</si>
  <si>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</si>
  <si>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</si>
  <si>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</si>
  <si>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</si>
  <si>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</si>
  <si>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</si>
  <si>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</si>
  <si>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</si>
  <si>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</si>
  <si>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</si>
  <si>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</si>
  <si>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</si>
  <si>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</si>
  <si>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</si>
  <si>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</si>
  <si>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</si>
  <si>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</si>
  <si>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</si>
  <si>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</si>
  <si>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</si>
  <si>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</si>
  <si>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</si>
  <si>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</si>
  <si>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</si>
  <si>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</si>
  <si>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</si>
  <si>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</si>
  <si>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</si>
  <si>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</si>
  <si>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</si>
  <si>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</si>
  <si>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</si>
  <si>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</si>
  <si>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</si>
  <si>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</si>
  <si>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</si>
  <si>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</si>
  <si>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</si>
  <si>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</si>
  <si>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</si>
  <si>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</si>
  <si>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</si>
  <si>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</si>
  <si>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</si>
  <si>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</si>
  <si>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</si>
  <si>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</si>
  <si>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</si>
  <si>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</si>
  <si>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</si>
  <si>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</si>
  <si>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</si>
  <si>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</si>
  <si>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</si>
  <si>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</si>
  <si>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</si>
  <si>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</si>
  <si>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</si>
  <si>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</si>
  <si>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</si>
  <si>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</si>
  <si>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</si>
  <si>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</si>
  <si>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</si>
  <si>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</si>
  <si>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</si>
  <si>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</si>
  <si>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</si>
  <si>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</si>
  <si>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</si>
  <si>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</si>
  <si>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</si>
  <si>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</si>
  <si>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</si>
  <si>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</si>
  <si>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</si>
  <si>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</si>
  <si>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</si>
  <si>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</si>
  <si>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</si>
  <si>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</si>
  <si>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</si>
  <si>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</si>
  <si>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</si>
  <si>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</si>
  <si>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</si>
  <si>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</si>
  <si>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</si>
  <si>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</si>
  <si>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</si>
  <si>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</si>
  <si>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</si>
  <si>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</si>
  <si>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</si>
  <si>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</si>
  <si>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</si>
  <si>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</si>
  <si>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</si>
  <si>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</si>
  <si>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</si>
  <si>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</si>
  <si>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</si>
  <si>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</si>
  <si>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</si>
  <si>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</si>
  <si>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</si>
  <si>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</si>
  <si>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</si>
  <si>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</si>
  <si>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</si>
  <si>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</si>
  <si>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</si>
  <si>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</si>
  <si>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</si>
  <si>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</si>
  <si>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</si>
  <si>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</si>
  <si>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</si>
  <si>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</si>
  <si>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</si>
  <si>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</si>
  <si>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</si>
  <si>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</si>
  <si>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</si>
  <si>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</si>
  <si>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</si>
  <si>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</si>
  <si>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</si>
  <si>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</si>
  <si>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</si>
  <si>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</si>
  <si>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</si>
  <si>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</si>
  <si>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</si>
  <si>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</si>
  <si>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</si>
  <si>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</si>
  <si>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</si>
  <si>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</si>
  <si>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</si>
  <si>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</si>
  <si>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</si>
  <si>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</si>
  <si>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</si>
  <si>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</si>
  <si>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</si>
  <si>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</si>
  <si>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</si>
  <si>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</si>
  <si>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</si>
  <si>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</si>
  <si>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</si>
  <si>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</si>
  <si>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</si>
  <si>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</si>
  <si>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</si>
  <si>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</si>
  <si>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</si>
  <si>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</si>
  <si>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</si>
  <si>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</si>
  <si>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</si>
  <si>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</si>
  <si>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</si>
  <si>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</si>
  <si>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</si>
  <si>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</si>
  <si>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</si>
  <si>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</si>
  <si>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</si>
  <si>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</si>
  <si>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</si>
  <si>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</si>
  <si>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</si>
  <si>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</si>
  <si>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</si>
  <si>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</si>
  <si>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</si>
  <si>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</si>
  <si>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</si>
  <si>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</si>
  <si>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</si>
  <si>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</si>
  <si>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</si>
  <si>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</si>
  <si>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</si>
  <si>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</si>
  <si>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</si>
  <si>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</si>
  <si>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</si>
  <si>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</si>
  <si>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</si>
  <si>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</si>
  <si>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</si>
  <si>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</si>
  <si>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</si>
  <si>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</si>
  <si>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</si>
  <si>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</si>
  <si>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</si>
  <si>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</si>
  <si>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</si>
  <si>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</si>
  <si>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</si>
  <si>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</si>
  <si>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</si>
  <si>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</si>
  <si>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</si>
  <si>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</si>
  <si>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</si>
  <si>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</si>
  <si>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</si>
  <si>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</si>
  <si>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</si>
  <si>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</si>
  <si>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</si>
  <si>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</si>
  <si>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</si>
  <si>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</si>
  <si>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</si>
  <si>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</si>
  <si>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</si>
  <si>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</si>
  <si>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</si>
  <si>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</si>
  <si>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</si>
  <si>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</si>
  <si>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</si>
  <si>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</si>
  <si>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</si>
  <si>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</si>
  <si>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</si>
  <si>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</si>
  <si>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</si>
  <si>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</si>
  <si>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</si>
  <si>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</si>
  <si>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</si>
  <si>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</si>
  <si>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</si>
  <si>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</si>
  <si>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</si>
  <si>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</si>
  <si>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</si>
  <si>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</si>
  <si>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</si>
  <si>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</si>
  <si>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</si>
  <si>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</si>
  <si>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</si>
  <si>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</si>
  <si>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</si>
  <si>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</si>
  <si>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</si>
  <si>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</si>
  <si>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</si>
  <si>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</si>
  <si>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</si>
  <si>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</si>
  <si>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</si>
  <si>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</si>
  <si>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</si>
  <si>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</si>
  <si>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</si>
  <si>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</si>
  <si>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</si>
  <si>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</si>
  <si>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</si>
  <si>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</si>
  <si>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</si>
  <si>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</si>
  <si>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</si>
  <si>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</si>
  <si>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</si>
  <si>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</si>
  <si>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</si>
  <si>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</si>
  <si>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</si>
  <si>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</si>
  <si>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</si>
  <si>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</si>
  <si>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</si>
  <si>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</si>
  <si>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</si>
  <si>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</si>
  <si>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</si>
  <si>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</si>
  <si>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</si>
  <si>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</si>
  <si>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</si>
  <si>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</si>
  <si>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</si>
  <si>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</si>
  <si>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</si>
  <si>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</si>
  <si>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</si>
  <si>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</si>
  <si>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</si>
  <si>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</si>
  <si>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</si>
  <si>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</si>
  <si>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</si>
  <si>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</si>
  <si>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</si>
  <si>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</si>
  <si>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</si>
  <si>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</si>
  <si>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</si>
  <si>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</si>
  <si>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</si>
  <si>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</si>
  <si>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</si>
  <si>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</si>
  <si>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</si>
  <si>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</si>
  <si>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</si>
  <si>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</si>
  <si>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</si>
  <si>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</si>
  <si>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</si>
  <si>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</si>
  <si>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</si>
  <si>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</si>
  <si>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</si>
  <si>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</si>
  <si>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</si>
  <si>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</si>
  <si>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</si>
  <si>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</si>
  <si>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</si>
  <si>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</si>
  <si>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</si>
  <si>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</si>
  <si>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</si>
  <si>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</si>
  <si>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</si>
  <si>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</si>
  <si>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</si>
  <si>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</si>
  <si>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</si>
  <si>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</si>
  <si>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</si>
  <si>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</si>
  <si>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</si>
  <si>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</si>
  <si>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</si>
  <si>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</si>
  <si>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</si>
  <si>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</si>
  <si>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</si>
  <si>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</si>
  <si>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</si>
  <si>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</si>
  <si>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</si>
  <si>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</si>
  <si>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</si>
  <si>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</si>
  <si>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</si>
  <si>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</si>
  <si>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</si>
  <si>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</si>
  <si>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</si>
  <si>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</si>
  <si>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</si>
  <si>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</si>
  <si>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</si>
  <si>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</si>
  <si>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</si>
  <si>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</si>
  <si>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</si>
  <si>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</si>
  <si>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</si>
  <si>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</si>
  <si>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</si>
  <si>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</si>
  <si>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</si>
  <si>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</si>
  <si>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</si>
  <si>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</si>
  <si>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</si>
  <si>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</si>
  <si>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</si>
  <si>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</si>
  <si>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</si>
  <si>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</si>
  <si>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</si>
  <si>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</si>
  <si>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</si>
  <si>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</si>
  <si>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</si>
  <si>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</si>
  <si>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</si>
  <si>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</si>
  <si>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</si>
  <si>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</si>
  <si>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</si>
  <si>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</si>
  <si>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</si>
  <si>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</si>
  <si>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</si>
  <si>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</si>
  <si>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</si>
  <si>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</si>
  <si>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</si>
  <si>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</si>
  <si>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</si>
  <si>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</si>
  <si>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</si>
  <si>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</si>
  <si>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</si>
  <si>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</si>
  <si>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</si>
  <si>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</si>
  <si>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</si>
  <si>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</si>
  <si>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</si>
  <si>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</si>
  <si>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</si>
  <si>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</si>
  <si>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</si>
  <si>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</si>
  <si>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</si>
  <si>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</si>
  <si>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</si>
  <si>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</si>
  <si>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</si>
  <si>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</si>
  <si>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</si>
  <si>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</si>
  <si>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</si>
  <si>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</si>
  <si>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</si>
  <si>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</si>
  <si>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</si>
  <si>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</si>
  <si>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</si>
  <si>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</si>
  <si>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</si>
  <si>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</si>
  <si>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</si>
  <si>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</si>
  <si>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</si>
  <si>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</si>
  <si>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</si>
  <si>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</si>
  <si>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</si>
  <si>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</si>
  <si>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</si>
  <si>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</si>
  <si>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</si>
  <si>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</si>
  <si>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</si>
  <si>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</si>
  <si>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</si>
  <si>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</si>
  <si>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</si>
  <si>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</si>
  <si>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</si>
  <si>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</si>
  <si>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</si>
  <si>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</si>
  <si>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</si>
  <si>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</si>
  <si>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</si>
  <si>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</si>
  <si>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</si>
  <si>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</si>
  <si>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</si>
  <si>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</si>
  <si>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</si>
  <si>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</si>
  <si>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</si>
  <si>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</si>
  <si>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</si>
  <si>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</si>
  <si>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</si>
  <si>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</si>
  <si>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</si>
  <si>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</si>
  <si>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</si>
  <si>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</si>
  <si>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</si>
  <si>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</si>
  <si>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</si>
  <si>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</si>
  <si>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</si>
  <si>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</si>
  <si>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</si>
  <si>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</si>
  <si>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</si>
  <si>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</si>
  <si>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</si>
  <si>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</si>
  <si>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</si>
  <si>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</si>
  <si>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</si>
  <si>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</si>
  <si>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</si>
  <si>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</si>
  <si>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</si>
  <si>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</si>
  <si>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</si>
  <si>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</si>
  <si>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</si>
  <si>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</si>
  <si>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</si>
  <si>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</si>
  <si>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</si>
  <si>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</si>
  <si>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</si>
  <si>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</si>
  <si>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</si>
  <si>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</si>
  <si>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</si>
  <si>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</si>
  <si>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</si>
  <si>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</si>
  <si>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</si>
  <si>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</si>
  <si>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</si>
  <si>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</si>
  <si>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</si>
  <si>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</si>
  <si>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</si>
  <si>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</si>
  <si>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</si>
  <si>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</si>
  <si>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</si>
  <si>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</si>
  <si>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</si>
  <si>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</si>
  <si>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</si>
  <si>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</si>
  <si>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</si>
  <si>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</si>
  <si>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</si>
  <si>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</si>
  <si>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</si>
  <si>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</si>
  <si>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</si>
  <si>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</si>
  <si>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</si>
  <si>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</si>
  <si>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</si>
  <si>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</si>
  <si>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</si>
  <si>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</si>
  <si>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</si>
  <si>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</si>
  <si>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</si>
  <si>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</si>
  <si>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</si>
  <si>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</si>
  <si>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</si>
  <si>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</si>
  <si>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</si>
  <si>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</si>
  <si>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</si>
  <si>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</si>
  <si>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</si>
  <si>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</si>
  <si>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</si>
  <si>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</si>
  <si>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</si>
  <si>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</si>
  <si>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</si>
  <si>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</si>
  <si>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</si>
  <si>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</si>
  <si>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</si>
  <si>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</si>
  <si>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</si>
  <si>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</si>
  <si>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</si>
  <si>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</si>
  <si>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</si>
  <si>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</si>
  <si>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</si>
  <si>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</si>
  <si>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</si>
  <si>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</si>
  <si>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</si>
  <si>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</si>
  <si>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</si>
  <si>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</si>
  <si>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</si>
  <si>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</si>
  <si>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</si>
  <si>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</si>
  <si>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</si>
  <si>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</si>
  <si>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</si>
  <si>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</si>
  <si>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</si>
  <si>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</si>
  <si>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</si>
  <si>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</si>
  <si>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</si>
  <si>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</si>
  <si>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</si>
  <si>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</si>
  <si>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</si>
  <si>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</si>
  <si>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</si>
  <si>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</si>
  <si>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</si>
  <si>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</si>
  <si>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</si>
  <si>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</si>
  <si>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</si>
  <si>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</si>
  <si>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</si>
  <si>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</si>
  <si>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</si>
  <si>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</si>
  <si>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</si>
  <si>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</si>
  <si>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</si>
  <si>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</si>
  <si>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</si>
  <si>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</si>
  <si>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</si>
  <si>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</si>
  <si>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</si>
  <si>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</si>
  <si>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</si>
  <si>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</si>
  <si>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</si>
  <si>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</si>
  <si>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</si>
  <si>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</si>
  <si>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</si>
  <si>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</si>
  <si>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</si>
  <si>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</si>
  <si>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</si>
  <si>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</si>
  <si>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</si>
  <si>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</si>
  <si>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</si>
  <si>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</si>
  <si>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</si>
  <si>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</si>
  <si>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</si>
  <si>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</si>
  <si>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</si>
  <si>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</si>
  <si>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</si>
  <si>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</si>
  <si>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</si>
  <si>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</si>
  <si>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</si>
  <si>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</si>
  <si>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</si>
  <si>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</si>
  <si>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</si>
  <si>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</si>
  <si>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</si>
  <si>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</si>
  <si>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</si>
  <si>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</si>
  <si>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</si>
  <si>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</si>
  <si>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</si>
  <si>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</si>
  <si>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</si>
  <si>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</si>
  <si>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</si>
  <si>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</si>
  <si>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</si>
  <si>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</si>
  <si>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</si>
  <si>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</si>
  <si>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</si>
  <si>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</si>
  <si>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</si>
  <si>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</si>
  <si>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</si>
  <si>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</si>
  <si>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</si>
  <si>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</si>
  <si>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</si>
  <si>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</si>
  <si>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</si>
  <si>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</si>
  <si>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</si>
  <si>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</si>
  <si>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</si>
  <si>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</si>
  <si>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</si>
  <si>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</si>
  <si>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</si>
  <si>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</si>
  <si>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</si>
  <si>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</si>
  <si>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</si>
  <si>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</si>
  <si>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</si>
  <si>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</si>
  <si>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</si>
  <si>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</si>
  <si>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</si>
  <si>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</si>
  <si>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</si>
  <si>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</si>
  <si>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</si>
  <si>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</si>
  <si>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</si>
  <si>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</si>
  <si>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</si>
  <si>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</si>
  <si>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</si>
  <si>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</si>
  <si>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</si>
  <si>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</si>
  <si>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</si>
  <si>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</si>
  <si>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</si>
  <si>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</si>
  <si>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</si>
  <si>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</si>
  <si>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</si>
  <si>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</si>
  <si>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</si>
  <si>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</si>
  <si>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</si>
  <si>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</si>
  <si>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</si>
  <si>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</si>
  <si>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</si>
  <si>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</si>
  <si>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</si>
  <si>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</si>
  <si>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</si>
  <si>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</si>
  <si>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</si>
  <si>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</si>
  <si>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</si>
  <si>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</si>
  <si>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</si>
  <si>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</si>
  <si>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</si>
  <si>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</si>
  <si>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</si>
  <si>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</si>
  <si>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</si>
  <si>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</si>
  <si>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</si>
  <si>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</si>
  <si>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</si>
  <si>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</si>
  <si>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</si>
  <si>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</si>
  <si>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</si>
  <si>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</si>
  <si>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</si>
  <si>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</si>
  <si>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</si>
  <si>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</si>
  <si>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</si>
  <si>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</si>
  <si>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</si>
  <si>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</si>
  <si>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</si>
  <si>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</si>
  <si>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</si>
  <si>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</si>
  <si>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</si>
  <si>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</si>
  <si>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</si>
  <si>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</si>
  <si>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</si>
  <si>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</si>
  <si>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</si>
  <si>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</si>
  <si>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</si>
  <si>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</si>
  <si>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</si>
  <si>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</si>
  <si>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</si>
  <si>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</si>
  <si>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</si>
  <si>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</si>
  <si>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</si>
  <si>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</si>
  <si>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</si>
  <si>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</si>
  <si>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</si>
  <si>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</si>
  <si>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</si>
  <si>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</si>
  <si>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</si>
  <si>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</si>
  <si>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</si>
  <si>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</si>
  <si>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</si>
  <si>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</si>
  <si>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</si>
  <si>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</si>
  <si>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</si>
  <si>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</si>
  <si>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</si>
  <si>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</si>
  <si>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</si>
  <si>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</si>
  <si>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</si>
  <si>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</si>
  <si>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</si>
  <si>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</si>
  <si>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</si>
  <si>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</si>
  <si>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</si>
  <si>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</si>
  <si>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</si>
  <si>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</si>
  <si>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</si>
  <si>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</si>
  <si>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</si>
  <si>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</si>
  <si>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</si>
  <si>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</si>
  <si>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</si>
  <si>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</si>
  <si>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</si>
  <si>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</si>
  <si>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</si>
  <si>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</si>
  <si>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</si>
  <si>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</si>
  <si>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</si>
  <si>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</si>
  <si>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</si>
  <si>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</si>
  <si>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</si>
  <si>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</si>
  <si>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</si>
  <si>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</si>
  <si>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</si>
  <si>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</si>
  <si>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</si>
  <si>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</si>
  <si>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</si>
  <si>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</si>
  <si>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</si>
  <si>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</si>
  <si>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</si>
  <si>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</si>
  <si>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</si>
  <si>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</si>
  <si>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</si>
  <si>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</si>
  <si>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</si>
  <si>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</si>
  <si>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</si>
  <si>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</si>
  <si>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</si>
  <si>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</si>
  <si>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</si>
  <si>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</si>
  <si>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</si>
  <si>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</si>
  <si>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</si>
  <si>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</si>
  <si>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</si>
  <si>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</si>
  <si>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</si>
  <si>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</si>
  <si>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</si>
  <si>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</si>
  <si>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</si>
  <si>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</si>
  <si>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</si>
  <si>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</si>
  <si>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</si>
  <si>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</si>
  <si>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</si>
  <si>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</si>
  <si>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</si>
  <si>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</si>
  <si>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</si>
  <si>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</si>
  <si>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</si>
  <si>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</si>
  <si>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</si>
  <si>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</si>
  <si>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</si>
  <si>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</si>
  <si>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</si>
  <si>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</si>
  <si>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</si>
  <si>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</si>
  <si>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</si>
  <si>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</si>
  <si>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</si>
  <si>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</si>
  <si>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</si>
  <si>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</si>
  <si>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</si>
  <si>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</si>
  <si>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</si>
  <si>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</si>
  <si>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</si>
  <si>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</si>
  <si>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</si>
  <si>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</si>
  <si>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</si>
  <si>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</si>
  <si>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</si>
  <si>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</si>
  <si>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</si>
  <si>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</si>
  <si>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</si>
  <si>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</si>
  <si>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</si>
  <si>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</si>
  <si>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</si>
  <si>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</si>
  <si>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</si>
  <si>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</si>
  <si>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</si>
  <si>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</si>
  <si>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</si>
  <si>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</si>
  <si>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</si>
  <si>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</si>
  <si>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</si>
  <si>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</si>
  <si>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</si>
  <si>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</si>
  <si>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</si>
  <si>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</si>
  <si>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</si>
  <si>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</si>
  <si>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</si>
  <si>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</si>
  <si>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</si>
  <si>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</si>
  <si>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</si>
  <si>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</si>
  <si>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</si>
  <si>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</si>
  <si>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</si>
  <si>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</si>
  <si>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</si>
  <si>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</si>
  <si>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</si>
  <si>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</si>
  <si>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</si>
  <si>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</si>
  <si>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</si>
  <si>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</si>
  <si>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</si>
  <si>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</si>
  <si>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</si>
  <si>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</si>
  <si>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</si>
  <si>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</si>
  <si>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</si>
  <si>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</si>
  <si>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</si>
  <si>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</si>
  <si>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</si>
  <si>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</si>
  <si>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</si>
  <si>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</si>
  <si>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</si>
  <si>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</si>
  <si>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</si>
  <si>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</si>
  <si>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</si>
  <si>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</si>
  <si>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</si>
  <si>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</si>
  <si>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</si>
  <si>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</si>
  <si>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</si>
  <si>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</si>
  <si>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</si>
  <si>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</si>
  <si>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</si>
  <si>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</si>
  <si>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</si>
  <si>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</si>
  <si>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</si>
  <si>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</si>
  <si>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</si>
  <si>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</si>
  <si>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</si>
  <si>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</si>
  <si>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</si>
  <si>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</si>
  <si>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</si>
  <si>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</si>
  <si>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</si>
  <si>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</si>
  <si>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</si>
  <si>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</si>
  <si>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</si>
  <si>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</si>
  <si>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</si>
  <si>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</si>
  <si>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</si>
  <si>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</si>
  <si>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</si>
  <si>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</si>
  <si>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</si>
  <si>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</si>
  <si>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</si>
  <si>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</si>
  <si>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</si>
  <si>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</si>
  <si>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</si>
  <si>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</si>
  <si>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</si>
  <si>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</si>
  <si>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</si>
  <si>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</si>
  <si>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</si>
  <si>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</si>
  <si>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</si>
  <si>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</si>
  <si>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</si>
  <si>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</si>
  <si>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</si>
  <si>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</si>
  <si>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</si>
  <si>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</si>
  <si>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</si>
  <si>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</si>
  <si>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</si>
  <si>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</si>
  <si>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</si>
  <si>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</si>
  <si>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</si>
  <si>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</si>
  <si>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</si>
  <si>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</si>
  <si>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</si>
  <si>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</si>
  <si>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</si>
  <si>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</si>
  <si>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</si>
  <si>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</si>
  <si>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</si>
  <si>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</si>
  <si>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</si>
  <si>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</si>
  <si>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</si>
  <si>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</si>
  <si>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</si>
  <si>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</si>
  <si>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</si>
  <si>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</si>
  <si>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</si>
  <si>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</si>
  <si>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</si>
  <si>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</si>
  <si>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</si>
  <si>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</si>
  <si>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</si>
  <si>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</si>
  <si>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</si>
  <si>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</si>
  <si>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</si>
  <si>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</si>
  <si>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</si>
  <si>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</si>
  <si>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</si>
  <si>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</si>
  <si>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</si>
  <si>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</si>
  <si>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</si>
  <si>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</si>
  <si>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</si>
  <si>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</si>
  <si>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</si>
  <si>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</si>
  <si>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</si>
  <si>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</si>
  <si>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</si>
  <si>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</si>
  <si>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</si>
  <si>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</si>
  <si>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</si>
  <si>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</si>
  <si>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</si>
  <si>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</si>
  <si>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</si>
  <si>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</si>
  <si>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</si>
  <si>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</si>
  <si>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</si>
  <si>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</si>
  <si>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</si>
  <si>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</si>
  <si>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</si>
  <si>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</si>
  <si>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</si>
  <si>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</si>
  <si>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</si>
  <si>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</si>
  <si>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</si>
  <si>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</si>
  <si>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</si>
  <si>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</si>
  <si>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</si>
  <si>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</si>
  <si>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</si>
  <si>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</si>
  <si>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</si>
  <si>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</si>
  <si>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</si>
  <si>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</si>
  <si>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</si>
  <si>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</si>
  <si>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</si>
  <si>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</si>
  <si>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</si>
  <si>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</si>
  <si>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</si>
  <si>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</si>
  <si>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</si>
  <si>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</si>
  <si>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</si>
  <si>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</si>
  <si>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</si>
  <si>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</si>
  <si>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</si>
  <si>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</si>
  <si>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</si>
  <si>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</si>
  <si>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</si>
  <si>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</si>
  <si>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</si>
  <si>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</si>
  <si>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</si>
  <si>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</si>
  <si>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</si>
  <si>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</si>
  <si>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</si>
  <si>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</si>
  <si>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</si>
  <si>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</si>
  <si>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</si>
  <si>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</si>
  <si>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</si>
  <si>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</si>
  <si>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</si>
  <si>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</si>
  <si>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</si>
  <si>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</si>
  <si>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</si>
  <si>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</si>
  <si>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</si>
  <si>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</si>
  <si>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</si>
  <si>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</si>
  <si>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</si>
  <si>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</si>
  <si>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</si>
  <si>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</si>
  <si>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</si>
  <si>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</si>
  <si>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</si>
  <si>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</si>
  <si>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</si>
  <si>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</si>
  <si>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</si>
  <si>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</si>
  <si>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</si>
  <si>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</si>
  <si>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</si>
  <si>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</si>
  <si>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</si>
  <si>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</si>
  <si>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</si>
  <si>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</si>
  <si>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</si>
  <si>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</si>
  <si>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</si>
  <si>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</si>
  <si>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</si>
  <si>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</si>
  <si>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</si>
  <si>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</si>
  <si>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</si>
  <si>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</si>
  <si>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</si>
  <si>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</si>
  <si>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</si>
  <si>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</si>
  <si>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</si>
  <si>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</si>
  <si>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</si>
  <si>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</si>
  <si>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</si>
  <si>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</si>
  <si>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</si>
  <si>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</si>
  <si>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</si>
  <si>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</si>
  <si>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</si>
  <si>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</si>
  <si>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</si>
  <si>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</si>
  <si>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</si>
  <si>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</si>
  <si>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</si>
  <si>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</si>
  <si>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</si>
  <si>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</si>
  <si>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</si>
  <si>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</si>
  <si>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</si>
  <si>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</si>
  <si>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</si>
  <si>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</si>
  <si>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</si>
  <si>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</si>
  <si>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</si>
  <si>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</si>
  <si>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</si>
  <si>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</si>
  <si>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</si>
  <si>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</si>
  <si>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</si>
  <si>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</si>
  <si>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</si>
  <si>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</si>
  <si>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</si>
  <si>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</si>
  <si>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</si>
  <si>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</si>
  <si>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</si>
  <si>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</si>
  <si>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</si>
  <si>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</si>
  <si>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</si>
  <si>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</si>
  <si>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</si>
  <si>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</si>
  <si>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</si>
  <si>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</si>
  <si>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</si>
  <si>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</si>
  <si>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</si>
  <si>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</si>
  <si>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</si>
  <si>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</si>
  <si>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</si>
  <si>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</si>
  <si>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</si>
  <si>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</si>
  <si>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</si>
  <si>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</si>
  <si>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</si>
  <si>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</si>
  <si>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</si>
  <si>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</si>
  <si>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</si>
  <si>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</si>
  <si>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</si>
  <si>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</si>
  <si>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</si>
  <si>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</si>
  <si>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</si>
  <si>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</si>
  <si>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</si>
  <si>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</si>
  <si>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</si>
  <si>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</si>
  <si>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</si>
  <si>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</si>
  <si>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</si>
  <si>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</si>
  <si>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</si>
  <si>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</si>
  <si>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</si>
  <si>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</si>
  <si>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</si>
  <si>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</si>
  <si>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</si>
  <si>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</si>
  <si>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</si>
  <si>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</si>
  <si>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</si>
  <si>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</si>
  <si>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</si>
  <si>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</si>
  <si>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</si>
  <si>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</si>
  <si>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</si>
  <si>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</si>
  <si>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</si>
  <si>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</si>
  <si>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</si>
  <si>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</si>
  <si>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</si>
  <si>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</si>
  <si>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</si>
  <si>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</si>
  <si>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</si>
  <si>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</si>
  <si>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</si>
  <si>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</si>
  <si>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</si>
  <si>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</si>
  <si>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</si>
  <si>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</si>
  <si>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</si>
  <si>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</si>
  <si>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</si>
  <si>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</si>
  <si>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</si>
  <si>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</si>
  <si>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</si>
  <si>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</si>
  <si>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</si>
  <si>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</si>
  <si>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</si>
  <si>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</si>
  <si>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</si>
  <si>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</si>
  <si>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</si>
  <si>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</si>
  <si>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</si>
  <si>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</si>
  <si>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</si>
  <si>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</si>
  <si>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</si>
  <si>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</si>
  <si>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</si>
  <si>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</si>
  <si>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</si>
  <si>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</si>
  <si>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</si>
  <si>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</si>
  <si>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</si>
  <si>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</si>
  <si>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</si>
  <si>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</si>
  <si>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</si>
  <si>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</si>
  <si>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</si>
  <si>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</si>
  <si>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</si>
  <si>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</si>
  <si>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</si>
  <si>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</si>
  <si>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</si>
  <si>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</si>
  <si>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</si>
  <si>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</si>
  <si>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</si>
  <si>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</si>
  <si>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</si>
  <si>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</si>
  <si>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</si>
  <si>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</si>
  <si>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</si>
  <si>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</si>
  <si>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</si>
  <si>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</si>
  <si>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</si>
  <si>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</si>
  <si>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</si>
  <si>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</si>
  <si>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</si>
  <si>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</si>
  <si>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</si>
  <si>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</si>
  <si>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</si>
  <si>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</si>
  <si>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</si>
  <si>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</si>
  <si>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</si>
  <si>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</si>
  <si>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</si>
  <si>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</si>
  <si>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</si>
  <si>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</si>
  <si>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</si>
  <si>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</si>
  <si>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</si>
  <si>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</si>
  <si>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</si>
  <si>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</si>
  <si>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</si>
  <si>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</si>
  <si>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</si>
  <si>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</si>
  <si>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</si>
  <si>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</si>
  <si>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</si>
  <si>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</si>
  <si>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</si>
  <si>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</si>
  <si>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</si>
  <si>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</si>
  <si>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</si>
  <si>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</si>
  <si>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</si>
  <si>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</si>
  <si>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</si>
  <si>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</si>
  <si>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</si>
  <si>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</si>
  <si>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</si>
  <si>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</si>
  <si>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</si>
  <si>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</si>
  <si>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</si>
  <si>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</si>
  <si>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</si>
  <si>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</si>
  <si>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</si>
  <si>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</si>
  <si>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</si>
  <si>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</si>
  <si>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</si>
  <si>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</si>
  <si>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</si>
  <si>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</si>
  <si>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</si>
  <si>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</si>
  <si>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</si>
  <si>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</si>
  <si>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</si>
  <si>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</si>
  <si>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</si>
  <si>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</si>
  <si>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</si>
  <si>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</si>
  <si>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</si>
  <si>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</si>
  <si>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</si>
  <si>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</si>
  <si>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</si>
  <si>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</si>
  <si>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</si>
  <si>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</si>
  <si>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</si>
  <si>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</si>
  <si>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</si>
  <si>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</si>
  <si>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</si>
  <si>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</si>
  <si>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</si>
  <si>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</si>
  <si>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</si>
  <si>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</si>
  <si>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</si>
  <si>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</si>
  <si>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</si>
  <si>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</si>
  <si>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</si>
  <si>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</si>
  <si>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</si>
  <si>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</si>
  <si>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</si>
  <si>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</si>
  <si>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</si>
  <si>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</si>
  <si>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</si>
  <si>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</si>
  <si>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</si>
  <si>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</si>
  <si>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</si>
  <si>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</si>
  <si>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</si>
  <si>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</si>
  <si>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</si>
  <si>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</si>
  <si>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</si>
  <si>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</si>
  <si>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</si>
  <si>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</si>
  <si>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</si>
  <si>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</si>
  <si>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</si>
  <si>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</si>
  <si>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</si>
  <si>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</si>
  <si>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</si>
  <si>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</si>
  <si>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</si>
  <si>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</si>
  <si>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</si>
  <si>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</si>
  <si>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</si>
  <si>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</si>
  <si>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</si>
  <si>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</si>
  <si>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</si>
  <si>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</si>
  <si>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</si>
  <si>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</si>
  <si>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</si>
  <si>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</si>
  <si>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</si>
  <si>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</si>
  <si>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</si>
  <si>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</si>
  <si>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</si>
  <si>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</si>
  <si>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</si>
  <si>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</si>
  <si>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</si>
  <si>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</si>
  <si>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</si>
  <si>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</si>
  <si>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</si>
  <si>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</si>
  <si>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</si>
  <si>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</si>
  <si>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</si>
  <si>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</si>
  <si>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</si>
  <si>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</si>
  <si>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</si>
  <si>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</si>
  <si>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</si>
  <si>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</si>
  <si>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</si>
  <si>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</si>
  <si>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</si>
  <si>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</si>
  <si>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</si>
  <si>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</si>
  <si>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</si>
  <si>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</si>
  <si>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</si>
  <si>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</si>
  <si>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</si>
  <si>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</si>
  <si>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</si>
  <si>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</si>
  <si>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</si>
  <si>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</si>
  <si>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</si>
  <si>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</si>
  <si>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</si>
  <si>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</si>
  <si>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</si>
  <si>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</si>
  <si>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</si>
  <si>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</si>
  <si>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</si>
  <si>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</si>
  <si>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</si>
  <si>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</si>
  <si>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</si>
  <si>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</si>
  <si>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</si>
  <si>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</si>
  <si>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</si>
  <si>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</si>
  <si>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</si>
  <si>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</si>
  <si>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</si>
  <si>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</si>
  <si>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</si>
  <si>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</si>
  <si>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</si>
  <si>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</si>
  <si>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</si>
  <si>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</si>
  <si>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</si>
  <si>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</si>
  <si>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</si>
  <si>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</si>
  <si>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</si>
  <si>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</si>
  <si>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</si>
  <si>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</si>
  <si>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</si>
  <si>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</si>
  <si>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</si>
  <si>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</si>
  <si>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</si>
  <si>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</si>
  <si>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</si>
  <si>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</si>
  <si>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</si>
  <si>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</si>
  <si>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</si>
  <si>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</si>
  <si>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</si>
  <si>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</si>
  <si>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</si>
  <si>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</si>
  <si>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</si>
  <si>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</si>
  <si>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</si>
  <si>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</si>
  <si>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</si>
  <si>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</si>
  <si>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</si>
  <si>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</si>
  <si>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</si>
  <si>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</si>
  <si>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</si>
  <si>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</si>
  <si>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</si>
  <si>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</si>
  <si>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</si>
  <si>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</si>
  <si>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</si>
  <si>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</si>
  <si>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</si>
  <si>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</si>
  <si>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</si>
  <si>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</si>
  <si>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</si>
  <si>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</si>
  <si>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</si>
  <si>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</si>
  <si>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</si>
  <si>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</si>
  <si>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</si>
  <si>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</si>
  <si>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</si>
  <si>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</si>
  <si>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</si>
  <si>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</si>
  <si>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</si>
  <si>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</si>
  <si>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</si>
  <si>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</si>
  <si>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</si>
  <si>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</si>
  <si>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</si>
  <si>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</si>
  <si>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</si>
  <si>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</si>
  <si>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</si>
  <si>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</si>
  <si>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</si>
  <si>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</si>
  <si>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</si>
  <si>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</si>
  <si>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</si>
  <si>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</si>
  <si>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</si>
  <si>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</si>
  <si>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</si>
  <si>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</si>
  <si>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</si>
  <si>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</si>
  <si>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</si>
  <si>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</si>
  <si>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</si>
  <si>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</si>
  <si>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</si>
  <si>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</si>
  <si>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</si>
  <si>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</si>
  <si>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</si>
  <si>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</si>
  <si>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</si>
  <si>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</si>
  <si>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</si>
  <si>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</si>
  <si>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</si>
  <si>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</si>
  <si>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</si>
  <si>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</si>
  <si>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</si>
  <si>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</si>
  <si>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</si>
  <si>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</si>
  <si>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</si>
  <si>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</si>
  <si>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</si>
  <si>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</si>
  <si>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</si>
  <si>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</si>
  <si>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</si>
  <si>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</si>
  <si>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</si>
  <si>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</si>
  <si>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</si>
  <si>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</si>
  <si>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</si>
  <si>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</si>
  <si>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</si>
  <si>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</si>
  <si>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</si>
  <si>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</si>
  <si>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</si>
  <si>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</si>
  <si>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</si>
  <si>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</si>
  <si>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</si>
  <si>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</si>
  <si>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</si>
  <si>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</si>
  <si>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</si>
  <si>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</si>
  <si>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</si>
  <si>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</si>
  <si>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</si>
  <si>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</si>
  <si>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</si>
  <si>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</si>
  <si>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</si>
  <si>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</si>
  <si>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</si>
  <si>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</si>
  <si>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</si>
  <si>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</si>
  <si>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</si>
  <si>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</si>
  <si>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</si>
  <si>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</si>
  <si>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</si>
  <si>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</si>
  <si>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</si>
  <si>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</si>
  <si>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</si>
  <si>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</si>
  <si>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</si>
  <si>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</si>
  <si>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</si>
  <si>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</si>
  <si>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</si>
  <si>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</si>
  <si>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</si>
  <si>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</si>
  <si>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</si>
  <si>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</si>
  <si>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</si>
  <si>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</si>
  <si>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</si>
  <si>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</si>
  <si>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</si>
  <si>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</si>
  <si>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</si>
  <si>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</si>
  <si>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</si>
  <si>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</si>
  <si>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</si>
  <si>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</si>
  <si>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</si>
  <si>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</si>
  <si>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</si>
  <si>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</si>
  <si>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</si>
  <si>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</si>
  <si>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</si>
  <si>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</si>
  <si>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</si>
  <si>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</si>
  <si>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</si>
  <si>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</si>
  <si>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</si>
  <si>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</si>
  <si>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</si>
  <si>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</si>
  <si>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</si>
  <si>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</si>
  <si>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</si>
  <si>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</si>
  <si>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</si>
  <si>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</si>
  <si>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</si>
  <si>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</si>
  <si>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</si>
  <si>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</si>
  <si>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</si>
  <si>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</si>
  <si>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</si>
  <si>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</si>
  <si>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</si>
  <si>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</si>
  <si>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</si>
  <si>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</si>
  <si>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</si>
  <si>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</si>
  <si>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</si>
  <si>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</si>
  <si>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</si>
  <si>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</si>
  <si>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</si>
  <si>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</si>
  <si>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</si>
  <si>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</si>
  <si>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</si>
  <si>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</si>
  <si>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</si>
  <si>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</si>
  <si>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</si>
  <si>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</si>
  <si>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</si>
  <si>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</si>
  <si>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</si>
  <si>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</si>
  <si>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</si>
  <si>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</si>
  <si>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</si>
  <si>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</si>
  <si>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</si>
  <si>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</si>
  <si>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</si>
  <si>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</si>
  <si>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</si>
  <si>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</si>
  <si>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</si>
  <si>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</si>
  <si>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</si>
  <si>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</si>
  <si>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</si>
  <si>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</si>
  <si>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</si>
  <si>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</si>
  <si>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</si>
  <si>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</si>
  <si>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</si>
  <si>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</si>
  <si>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</si>
  <si>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</si>
  <si>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</si>
  <si>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</si>
  <si>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</si>
  <si>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</si>
  <si>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</si>
  <si>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</si>
  <si>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</si>
  <si>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</si>
  <si>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</si>
  <si>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</si>
  <si>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</si>
  <si>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</si>
  <si>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</si>
  <si>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</si>
  <si>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</si>
  <si>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</si>
  <si>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</si>
  <si>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</si>
  <si>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</si>
  <si>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</si>
  <si>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</si>
  <si>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</si>
  <si>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</si>
  <si>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</si>
  <si>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</si>
  <si>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</si>
  <si>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</si>
  <si>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</si>
  <si>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</si>
  <si>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</si>
  <si>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</si>
  <si>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</si>
  <si>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</si>
  <si>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</si>
  <si>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</si>
  <si>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</si>
  <si>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</si>
  <si>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</si>
  <si>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</si>
  <si>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</si>
  <si>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</si>
  <si>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</si>
  <si>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</si>
  <si>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</si>
  <si>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</si>
  <si>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</si>
  <si>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</si>
  <si>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</si>
  <si>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</si>
  <si>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</si>
  <si>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</si>
  <si>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</si>
  <si>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</si>
  <si>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</si>
  <si>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</si>
  <si>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</si>
  <si>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</si>
  <si>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</si>
  <si>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</si>
  <si>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</si>
  <si>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</si>
  <si>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</si>
  <si>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</si>
  <si>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</si>
  <si>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</si>
  <si>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</si>
  <si>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</si>
  <si>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</si>
  <si>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</si>
  <si>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</si>
  <si>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</si>
  <si>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</si>
  <si>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</si>
  <si>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</si>
  <si>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</si>
  <si>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</si>
  <si>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</si>
  <si>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</si>
  <si>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</si>
  <si>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</si>
  <si>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</si>
  <si>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</si>
  <si>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</si>
  <si>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</si>
  <si>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</si>
  <si>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</si>
  <si>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</si>
  <si>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</si>
  <si>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</si>
  <si>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</si>
  <si>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</si>
  <si>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</si>
  <si>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</si>
  <si>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</si>
  <si>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</si>
  <si>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</si>
  <si>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</si>
  <si>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</si>
  <si>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</si>
  <si>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</si>
  <si>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</si>
  <si>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</si>
  <si>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</si>
  <si>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</si>
  <si>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</si>
  <si>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</si>
  <si>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</si>
  <si>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</si>
  <si>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</si>
  <si>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</si>
  <si>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</si>
  <si>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</si>
  <si>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</si>
  <si>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</si>
  <si>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</si>
  <si>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</si>
  <si>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</si>
  <si>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</si>
  <si>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</si>
  <si>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</si>
  <si>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</si>
  <si>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</si>
  <si>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</si>
  <si>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</si>
  <si>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</si>
  <si>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</si>
  <si>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</si>
  <si>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</si>
  <si>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</si>
  <si>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</si>
  <si>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</si>
  <si>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</si>
  <si>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</si>
  <si>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</si>
  <si>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</si>
  <si>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</si>
  <si>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</si>
  <si>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</si>
  <si>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</si>
  <si>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</si>
  <si>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</si>
  <si>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</si>
  <si>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</si>
  <si>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</si>
  <si>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</si>
  <si>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</si>
  <si>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</si>
  <si>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</si>
  <si>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</si>
  <si>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</si>
  <si>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</si>
  <si>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</si>
  <si>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</si>
  <si>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</si>
  <si>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</si>
  <si>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</si>
  <si>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</si>
  <si>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</si>
  <si>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</si>
  <si>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</si>
  <si>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</si>
  <si>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</si>
  <si>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</si>
  <si>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</si>
  <si>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</si>
  <si>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</si>
  <si>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</si>
  <si>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</si>
  <si>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</si>
  <si>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</si>
  <si>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</si>
  <si>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</si>
  <si>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</si>
  <si>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</si>
  <si>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</si>
  <si>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</si>
  <si>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</si>
  <si>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</si>
  <si>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</si>
  <si>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</si>
  <si>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</si>
  <si>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</si>
  <si>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</si>
  <si>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</si>
  <si>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</si>
  <si>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</si>
  <si>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</si>
  <si>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</si>
  <si>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</si>
  <si>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</si>
  <si>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</si>
  <si>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</si>
  <si>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</si>
  <si>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</si>
  <si>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</si>
  <si>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</si>
  <si>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</si>
  <si>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</si>
  <si>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</si>
  <si>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</si>
  <si>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</si>
  <si>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</si>
  <si>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</si>
  <si>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</si>
  <si>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</si>
  <si>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</si>
  <si>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</si>
  <si>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</si>
  <si>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</si>
  <si>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</si>
  <si>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</si>
  <si>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</si>
  <si>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</si>
  <si>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</si>
  <si>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</si>
  <si>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</si>
  <si>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</si>
  <si>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</si>
  <si>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</si>
  <si>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</si>
  <si>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</si>
  <si>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</si>
  <si>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</si>
  <si>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</si>
  <si>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</si>
  <si>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</si>
  <si>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</si>
  <si>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</si>
  <si>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</si>
  <si>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</si>
  <si>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</si>
  <si>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</si>
  <si>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</si>
  <si>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</si>
  <si>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</si>
  <si>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</si>
  <si>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</si>
  <si>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</si>
  <si>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</si>
  <si>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</si>
  <si>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</si>
  <si>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</si>
  <si>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</si>
  <si>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</si>
  <si>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</si>
  <si>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</si>
  <si>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</si>
  <si>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</si>
  <si>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</si>
  <si>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</si>
  <si>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</si>
  <si>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</si>
  <si>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</si>
  <si>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</si>
  <si>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</si>
  <si>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</si>
  <si>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</si>
  <si>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</si>
  <si>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</si>
  <si>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</si>
  <si>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</si>
  <si>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</si>
  <si>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</si>
  <si>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</si>
  <si>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</si>
  <si>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</si>
  <si>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</si>
  <si>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</si>
  <si>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</si>
  <si>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</si>
  <si>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</si>
  <si>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</si>
  <si>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</si>
  <si>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</si>
  <si>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</si>
  <si>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</si>
  <si>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</si>
  <si>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</si>
  <si>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</si>
  <si>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</si>
  <si>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</si>
  <si>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</si>
  <si>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</si>
  <si>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</si>
  <si>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</si>
  <si>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</si>
  <si>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</si>
  <si>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</si>
  <si>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</si>
  <si>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</si>
  <si>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</si>
  <si>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</si>
  <si>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</si>
  <si>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</si>
  <si>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</si>
  <si>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</si>
  <si>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</si>
  <si>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</si>
  <si>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</si>
  <si>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</si>
  <si>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</si>
  <si>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</si>
  <si>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</si>
  <si>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</si>
  <si>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</si>
  <si>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</si>
  <si>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</si>
  <si>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</si>
  <si>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</si>
  <si>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</si>
  <si>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</si>
  <si>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</si>
  <si>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</si>
  <si>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</si>
  <si>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</si>
  <si>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</si>
  <si>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</si>
  <si>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</si>
  <si>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</si>
  <si>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</si>
  <si>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</si>
  <si>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</si>
  <si>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</si>
  <si>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</si>
  <si>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</si>
  <si>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</si>
  <si>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</si>
  <si>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</si>
  <si>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</si>
  <si>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</si>
  <si>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</si>
  <si>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</si>
  <si>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</si>
  <si>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</si>
  <si>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</si>
  <si>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</si>
  <si>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</si>
  <si>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</si>
  <si>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</si>
  <si>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</si>
  <si>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</si>
  <si>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</si>
  <si>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</si>
  <si>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</si>
  <si>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</si>
  <si>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</si>
  <si>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</si>
  <si>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</si>
  <si>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</si>
  <si>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</si>
  <si>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</si>
  <si>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</si>
  <si>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</si>
  <si>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</si>
  <si>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</si>
  <si>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</si>
  <si>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</si>
  <si>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</si>
  <si>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</si>
  <si>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</si>
  <si>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</si>
  <si>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</si>
  <si>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</si>
  <si>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</si>
  <si>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</si>
  <si>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</si>
  <si>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</si>
  <si>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</si>
  <si>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</si>
  <si>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</si>
  <si>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</si>
  <si>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</si>
  <si>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</si>
  <si>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</si>
  <si>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</si>
  <si>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</si>
  <si>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</si>
  <si>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</si>
  <si>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</si>
  <si>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</si>
  <si>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</si>
  <si>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</si>
  <si>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</si>
  <si>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</si>
  <si>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</si>
  <si>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</si>
  <si>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</si>
  <si>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</si>
  <si>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</si>
  <si>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</si>
  <si>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</si>
  <si>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</si>
  <si>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</si>
  <si>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</si>
  <si>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</si>
  <si>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</si>
  <si>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</si>
  <si>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</si>
  <si>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</si>
  <si>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</si>
  <si>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</si>
  <si>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</si>
  <si>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</si>
  <si>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</si>
  <si>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</si>
  <si>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</si>
  <si>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</si>
  <si>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</si>
  <si>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</si>
  <si>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</si>
  <si>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</si>
  <si>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</si>
  <si>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</si>
  <si>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</si>
  <si>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</si>
  <si>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</si>
  <si>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</si>
  <si>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</si>
  <si>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</si>
  <si>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</si>
  <si>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</si>
  <si>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</si>
  <si>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</si>
  <si>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</si>
  <si>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</si>
  <si>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</si>
  <si>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</si>
  <si>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</si>
  <si>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</si>
  <si>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</si>
  <si>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</si>
  <si>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</si>
  <si>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</si>
  <si>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</si>
  <si>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</si>
  <si>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</si>
  <si>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</si>
  <si>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</si>
  <si>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</si>
  <si>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</si>
  <si>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</si>
  <si>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</si>
  <si>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</si>
  <si>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</si>
  <si>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</si>
  <si>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</si>
  <si>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</si>
  <si>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</si>
  <si>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</si>
  <si>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</si>
  <si>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</si>
  <si>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</si>
  <si>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</si>
  <si>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</si>
  <si>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</si>
  <si>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</si>
  <si>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</si>
  <si>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</si>
  <si>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</si>
  <si>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</si>
  <si>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</si>
  <si>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</si>
  <si>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</si>
  <si>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</si>
  <si>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</si>
  <si>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</si>
  <si>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</si>
  <si>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</si>
  <si>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</si>
  <si>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</si>
  <si>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</si>
  <si>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</si>
  <si>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</si>
  <si>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</si>
  <si>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</si>
  <si>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</si>
  <si>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</si>
  <si>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</si>
  <si>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</si>
  <si>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</si>
  <si>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</si>
  <si>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</si>
  <si>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</si>
  <si>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</si>
  <si>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</si>
  <si>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</si>
  <si>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</si>
  <si>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</si>
  <si>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</si>
  <si>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</si>
  <si>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</si>
  <si>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</si>
  <si>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</si>
  <si>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</si>
  <si>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</si>
  <si>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</si>
  <si>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</si>
  <si>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</si>
  <si>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</si>
  <si>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</si>
  <si>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</si>
  <si>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</si>
  <si>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</si>
  <si>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</si>
  <si>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</si>
  <si>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</si>
  <si>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</si>
  <si>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</si>
  <si>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</si>
  <si>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</si>
  <si>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</si>
  <si>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</si>
  <si>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</si>
  <si>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</si>
  <si>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</si>
  <si>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</si>
  <si>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</si>
  <si>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</si>
  <si>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</si>
  <si>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</si>
  <si>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</si>
  <si>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</si>
  <si>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</si>
  <si>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</si>
  <si>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</si>
  <si>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</si>
  <si>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</si>
  <si>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</si>
  <si>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</si>
  <si>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</si>
  <si>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</si>
  <si>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</si>
  <si>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</si>
  <si>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</si>
  <si>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</si>
  <si>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</si>
  <si>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</si>
  <si>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</si>
  <si>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</si>
  <si>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</si>
  <si>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</si>
  <si>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</si>
  <si>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</si>
  <si>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</si>
  <si>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</si>
  <si>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</si>
  <si>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</si>
  <si>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</si>
  <si>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</si>
  <si>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</si>
  <si>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</si>
  <si>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</si>
  <si>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</si>
  <si>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</si>
  <si>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</si>
  <si>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</si>
  <si>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</si>
  <si>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</si>
  <si>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</si>
  <si>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</si>
  <si>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</si>
  <si>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</si>
  <si>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</si>
  <si>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</si>
  <si>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</si>
  <si>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</si>
  <si>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</si>
  <si>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</si>
  <si>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</si>
  <si>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</si>
  <si>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</si>
  <si>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</si>
  <si>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</si>
  <si>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</si>
  <si>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</si>
  <si>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</si>
  <si>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</si>
  <si>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</si>
  <si>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</si>
  <si>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</si>
  <si>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</si>
  <si>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</si>
  <si>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</si>
  <si>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</si>
  <si>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</si>
  <si>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</si>
  <si>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</si>
  <si>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</si>
  <si>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</si>
  <si>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</si>
  <si>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</si>
  <si>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</si>
  <si>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</si>
  <si>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</si>
  <si>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</si>
  <si>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</si>
  <si>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</si>
  <si>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</si>
  <si>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</si>
  <si>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</si>
  <si>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</si>
  <si>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</si>
  <si>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</si>
  <si>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</si>
  <si>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</si>
  <si>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</si>
  <si>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</si>
  <si>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</si>
  <si>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</si>
  <si>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</si>
  <si>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</si>
  <si>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</si>
  <si>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</si>
  <si>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</si>
  <si>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</si>
  <si>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</si>
  <si>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</si>
  <si>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</si>
  <si>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</si>
  <si>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</si>
  <si>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</si>
  <si>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</si>
  <si>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</si>
  <si>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</si>
  <si>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</si>
  <si>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</si>
  <si>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</si>
  <si>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</si>
  <si>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</si>
  <si>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</si>
  <si>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</si>
  <si>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</si>
  <si>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</si>
  <si>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</si>
  <si>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</si>
  <si>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</si>
  <si>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</si>
  <si>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</si>
  <si>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</si>
  <si>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</si>
  <si>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</si>
  <si>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</si>
  <si>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</si>
  <si>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</si>
  <si>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</si>
  <si>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</si>
  <si>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</si>
  <si>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</si>
  <si>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</si>
  <si>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</si>
  <si>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</si>
  <si>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</si>
  <si>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</si>
  <si>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</si>
  <si>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</si>
  <si>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</si>
  <si>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</si>
  <si>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</si>
  <si>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</si>
  <si>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</si>
  <si>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</si>
  <si>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</si>
  <si>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</si>
  <si>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</si>
  <si>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</si>
  <si>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</si>
  <si>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</si>
  <si>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</si>
  <si>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</si>
  <si>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</si>
  <si>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</si>
  <si>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</si>
  <si>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</si>
  <si>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</si>
  <si>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</si>
  <si>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</si>
  <si>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</si>
  <si>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</si>
  <si>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</si>
  <si>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</si>
  <si>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</si>
  <si>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</si>
  <si>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</si>
  <si>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</si>
  <si>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</si>
  <si>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</si>
  <si>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</si>
  <si>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</si>
  <si>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</si>
  <si>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</si>
  <si>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</si>
  <si>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</si>
  <si>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</si>
  <si>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</si>
  <si>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</si>
  <si>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</si>
  <si>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</si>
  <si>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</si>
  <si>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</si>
  <si>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</si>
  <si>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</si>
  <si>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</si>
  <si>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</si>
  <si>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</si>
  <si>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</si>
  <si>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</si>
  <si>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</si>
  <si>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</si>
  <si>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</si>
  <si>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</si>
  <si>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</si>
  <si>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</si>
  <si>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</si>
  <si>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</si>
  <si>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</si>
  <si>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</si>
  <si>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</si>
  <si>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</si>
  <si>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</si>
  <si>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</si>
  <si>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</si>
  <si>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</si>
  <si>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</si>
  <si>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</si>
  <si>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</si>
  <si>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</si>
  <si>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</si>
  <si>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</si>
  <si>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</si>
  <si>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</si>
  <si>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</si>
  <si>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</si>
  <si>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</si>
  <si>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</si>
  <si>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</si>
  <si>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</si>
  <si>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</si>
  <si>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</si>
  <si>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</si>
  <si>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</si>
  <si>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</si>
  <si>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</si>
  <si>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</si>
  <si>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</si>
  <si>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</si>
  <si>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</si>
  <si>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</si>
  <si>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</si>
  <si>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</si>
  <si>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</si>
  <si>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</si>
  <si>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</si>
  <si>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</si>
  <si>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</si>
  <si>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</si>
  <si>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</si>
  <si>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</si>
  <si>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</si>
  <si>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</si>
  <si>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</si>
  <si>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</si>
  <si>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</si>
  <si>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</si>
  <si>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</si>
  <si>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</si>
  <si>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</si>
  <si>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</si>
  <si>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</si>
  <si>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</si>
  <si>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</si>
  <si>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</si>
  <si>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</si>
  <si>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</si>
  <si>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</si>
  <si>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</si>
  <si>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</si>
  <si>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</si>
  <si>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</si>
  <si>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</si>
  <si>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</si>
  <si>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</si>
  <si>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</si>
  <si>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</si>
  <si>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</si>
  <si>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</si>
  <si>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</si>
  <si>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</si>
  <si>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</si>
  <si>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</si>
  <si>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</si>
  <si>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</si>
  <si>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</si>
  <si>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</si>
  <si>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</si>
  <si>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</si>
  <si>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</si>
  <si>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</si>
  <si>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</si>
  <si>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</si>
  <si>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</si>
  <si>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</si>
  <si>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</si>
  <si>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</si>
  <si>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</si>
  <si>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</si>
  <si>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</si>
  <si>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</si>
  <si>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</si>
  <si>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</si>
  <si>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</si>
  <si>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</si>
  <si>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</si>
  <si>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</si>
  <si>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</si>
  <si>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</si>
  <si>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</si>
  <si>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</si>
  <si>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</si>
  <si>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</si>
  <si>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</si>
  <si>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</si>
  <si>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</si>
  <si>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</si>
  <si>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</si>
  <si>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</si>
  <si>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</si>
  <si>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</si>
  <si>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</si>
  <si>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</si>
  <si>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</si>
  <si>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</si>
  <si>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</si>
  <si>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</si>
  <si>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</si>
  <si>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</si>
  <si>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</si>
  <si>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</si>
  <si>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</si>
  <si>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</si>
  <si>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</si>
  <si>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</si>
  <si>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</si>
  <si>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</si>
  <si>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</si>
  <si>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</si>
  <si>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</si>
  <si>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</si>
  <si>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</si>
  <si>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</si>
  <si>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</si>
  <si>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</si>
  <si>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</si>
  <si>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</si>
  <si>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</si>
  <si>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</si>
  <si>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</si>
  <si>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</si>
  <si>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</si>
  <si>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</si>
  <si>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</si>
  <si>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</si>
  <si>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</si>
  <si>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</si>
  <si>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</si>
  <si>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</si>
  <si>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</si>
  <si>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</si>
  <si>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</si>
  <si>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</si>
  <si>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</si>
  <si>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</si>
  <si>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</si>
  <si>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</si>
  <si>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</si>
  <si>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</si>
  <si>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</si>
  <si>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</si>
  <si>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</si>
  <si>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</si>
  <si>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</si>
  <si>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</si>
  <si>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</si>
  <si>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</si>
  <si>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</si>
  <si>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</si>
  <si>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</si>
  <si>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</si>
  <si>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</si>
  <si>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</si>
  <si>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</si>
  <si>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</si>
  <si>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</si>
  <si>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</si>
  <si>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</si>
  <si>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</si>
  <si>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</si>
  <si>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</si>
  <si>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</si>
  <si>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</si>
  <si>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</si>
  <si>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</si>
  <si>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</si>
  <si>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</si>
  <si>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</si>
  <si>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</si>
  <si>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</si>
  <si>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</si>
  <si>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</si>
  <si>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</si>
  <si>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</si>
  <si>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</si>
  <si>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</si>
  <si>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</si>
  <si>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</si>
  <si>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</si>
  <si>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</si>
  <si>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</si>
  <si>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</si>
  <si>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</si>
  <si>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</si>
  <si>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</si>
  <si>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</si>
  <si>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</si>
  <si>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</si>
  <si>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</si>
  <si>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</si>
  <si>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</si>
  <si>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</si>
  <si>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</si>
  <si>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</si>
  <si>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</si>
  <si>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</si>
  <si>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</si>
  <si>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</si>
  <si>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</si>
  <si>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</si>
  <si>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</si>
  <si>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</si>
  <si>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</si>
  <si>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</si>
  <si>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</si>
  <si>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</si>
  <si>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</si>
  <si>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</si>
  <si>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</si>
  <si>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</si>
  <si>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</si>
  <si>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</si>
  <si>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</si>
  <si>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</si>
  <si>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</si>
  <si>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</si>
  <si>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</si>
  <si>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</si>
  <si>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</si>
  <si>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</si>
  <si>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</si>
  <si>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</si>
  <si>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</si>
  <si>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</si>
  <si>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</si>
  <si>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</si>
  <si>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</si>
  <si>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</si>
  <si>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</si>
  <si>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</si>
  <si>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</si>
  <si>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</si>
  <si>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</si>
  <si>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</si>
  <si>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</si>
  <si>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</si>
  <si>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</si>
  <si>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</si>
  <si>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</si>
  <si>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</si>
  <si>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</si>
  <si>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</si>
  <si>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</si>
  <si>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</si>
  <si>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</si>
  <si>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</si>
  <si>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</si>
  <si>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</si>
  <si>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</si>
  <si>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</si>
  <si>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</si>
  <si>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</si>
  <si>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</si>
  <si>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</si>
  <si>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</si>
  <si>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</si>
  <si>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</si>
  <si>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</si>
  <si>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</si>
  <si>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</si>
  <si>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</si>
  <si>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</si>
  <si>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</si>
  <si>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</si>
  <si>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</si>
  <si>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</si>
  <si>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</si>
  <si>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</si>
  <si>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</si>
  <si>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</si>
  <si>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</si>
  <si>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</si>
  <si>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</si>
  <si>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</si>
  <si>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</si>
  <si>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</si>
  <si>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</si>
  <si>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</si>
  <si>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</si>
  <si>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</si>
  <si>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</si>
  <si>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</si>
  <si>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</si>
  <si>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</si>
  <si>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</si>
  <si>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</si>
  <si>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</si>
  <si>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</si>
  <si>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</si>
  <si>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</si>
  <si>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</si>
  <si>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</si>
  <si>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</si>
  <si>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</si>
  <si>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</si>
  <si>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</si>
  <si>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</si>
  <si>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</si>
  <si>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</si>
  <si>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</si>
  <si>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</si>
  <si>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</si>
  <si>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</si>
  <si>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</si>
  <si>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</si>
  <si>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</si>
  <si>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</si>
  <si>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</si>
  <si>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</si>
  <si>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</si>
  <si>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</si>
  <si>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</si>
  <si>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</si>
  <si>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</si>
  <si>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</si>
  <si>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</si>
  <si>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</si>
  <si>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</si>
  <si>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</si>
  <si>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</si>
  <si>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</si>
  <si>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</si>
  <si>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</si>
  <si>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</si>
  <si>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</si>
  <si>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</si>
  <si>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</si>
  <si>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</si>
  <si>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</si>
  <si>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</si>
  <si>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</si>
  <si>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</si>
  <si>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</si>
  <si>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</si>
  <si>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</si>
  <si>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</si>
  <si>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</si>
  <si>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</si>
  <si>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</si>
  <si>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</si>
  <si>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</si>
  <si>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</si>
  <si>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</si>
  <si>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</si>
  <si>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</si>
  <si>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</si>
  <si>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</si>
  <si>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</si>
  <si>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</si>
  <si>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</si>
  <si>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</si>
  <si>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</si>
  <si>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</si>
  <si>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</si>
  <si>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</si>
  <si>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</si>
  <si>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</si>
  <si>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</si>
  <si>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</si>
  <si>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</si>
  <si>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</si>
  <si>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</si>
  <si>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</si>
  <si>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</si>
  <si>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</si>
  <si>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</si>
  <si>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</si>
  <si>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</si>
  <si>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</si>
  <si>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</si>
  <si>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</si>
  <si>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</si>
  <si>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</si>
  <si>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</si>
  <si>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</si>
  <si>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</si>
  <si>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</si>
  <si>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</si>
  <si>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</si>
  <si>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</si>
  <si>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</si>
  <si>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</si>
  <si>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</si>
  <si>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</si>
  <si>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</si>
  <si>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</si>
  <si>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</si>
  <si>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</si>
  <si>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</si>
  <si>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</si>
  <si>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</si>
  <si>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</si>
  <si>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</si>
  <si>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</si>
  <si>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</si>
  <si>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</si>
  <si>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</si>
  <si>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</si>
  <si>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</si>
  <si>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</si>
  <si>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</si>
  <si>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</si>
  <si>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</si>
  <si>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</si>
  <si>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</si>
  <si>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</si>
  <si>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</si>
  <si>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</si>
  <si>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</si>
  <si>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</si>
  <si>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</si>
  <si>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</si>
  <si>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</si>
  <si>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</si>
  <si>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</si>
  <si>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</si>
  <si>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</si>
  <si>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</si>
  <si>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</si>
  <si>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</si>
  <si>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</si>
  <si>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</si>
  <si>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</si>
  <si>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</si>
  <si>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</si>
  <si>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</si>
  <si>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</si>
  <si>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</si>
  <si>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</si>
  <si>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</si>
  <si>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</si>
  <si>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</si>
  <si>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</si>
  <si>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</si>
  <si>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</si>
  <si>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</si>
  <si>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</si>
  <si>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</si>
  <si>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</si>
  <si>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</si>
  <si>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</si>
  <si>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</si>
  <si>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</si>
  <si>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</si>
  <si>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</si>
  <si>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</si>
  <si>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</si>
  <si>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</si>
  <si>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</si>
  <si>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</si>
  <si>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</si>
  <si>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</si>
  <si>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</si>
  <si>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</si>
  <si>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</si>
  <si>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</si>
  <si>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</si>
  <si>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</si>
  <si>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</si>
  <si>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</si>
  <si>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</si>
  <si>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</si>
  <si>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</si>
  <si>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</si>
  <si>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</si>
  <si>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</si>
  <si>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</si>
  <si>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</si>
  <si>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</si>
  <si>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</si>
  <si>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</si>
  <si>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</si>
  <si>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</si>
  <si>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</si>
  <si>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</si>
  <si>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</si>
  <si>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</si>
  <si>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</si>
  <si>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</si>
  <si>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</si>
  <si>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</si>
  <si>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</si>
  <si>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</si>
  <si>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</si>
  <si>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</si>
  <si>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</si>
  <si>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</si>
  <si>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</si>
  <si>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</si>
  <si>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</si>
  <si>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</si>
  <si>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</si>
  <si>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</si>
  <si>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</si>
  <si>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</si>
  <si>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</si>
  <si>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</si>
  <si>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</si>
  <si>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</si>
  <si>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</si>
  <si>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</si>
  <si>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</si>
  <si>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</si>
  <si>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</si>
  <si>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</si>
  <si>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</si>
  <si>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</si>
  <si>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</si>
  <si>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</si>
  <si>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</si>
  <si>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</si>
  <si>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</si>
  <si>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</si>
  <si>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</si>
  <si>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</si>
  <si>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</si>
  <si>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</si>
  <si>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</si>
  <si>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</si>
  <si>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</si>
  <si>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</si>
  <si>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</si>
  <si>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</si>
  <si>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</si>
  <si>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</si>
  <si>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</si>
  <si>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</si>
  <si>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</si>
  <si>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</si>
  <si>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</si>
  <si>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</si>
  <si>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</si>
  <si>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</si>
  <si>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</si>
  <si>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</si>
  <si>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</si>
  <si>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</si>
  <si>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</si>
  <si>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</si>
  <si>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</si>
  <si>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</si>
  <si>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</si>
  <si>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</si>
  <si>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</si>
  <si>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</si>
  <si>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</si>
  <si>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</si>
  <si>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</si>
  <si>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</si>
  <si>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</si>
  <si>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</si>
  <si>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</si>
  <si>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</si>
  <si>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</si>
  <si>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</si>
  <si>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</si>
  <si>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</si>
  <si>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</si>
  <si>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</si>
  <si>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</si>
  <si>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</si>
  <si>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</si>
  <si>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</si>
  <si>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</si>
  <si>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</si>
  <si>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</si>
  <si>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</si>
  <si>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</si>
  <si>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</si>
  <si>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</si>
  <si>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</si>
  <si>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</si>
  <si>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</si>
  <si>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</si>
  <si>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</si>
  <si>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</si>
  <si>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</si>
  <si>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</si>
  <si>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</si>
  <si>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</si>
  <si>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</si>
  <si>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</si>
  <si>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</si>
  <si>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</si>
  <si>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</si>
  <si>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</si>
  <si>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</si>
  <si>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</si>
  <si>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</si>
  <si>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</si>
  <si>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</si>
  <si>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</si>
  <si>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</si>
  <si>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</si>
  <si>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</si>
  <si>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</si>
  <si>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</si>
  <si>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</si>
  <si>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</si>
  <si>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</si>
  <si>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</si>
  <si>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</si>
  <si>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</si>
  <si>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</si>
  <si>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</si>
  <si>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</si>
  <si>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</si>
  <si>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</si>
  <si>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</si>
  <si>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</si>
  <si>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</si>
  <si>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</si>
  <si>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</si>
  <si>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</si>
  <si>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</si>
  <si>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</si>
  <si>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</si>
  <si>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</si>
  <si>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</si>
  <si>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</si>
  <si>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</si>
  <si>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</si>
  <si>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</si>
  <si>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</si>
  <si>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</si>
  <si>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</si>
  <si>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</si>
  <si>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</si>
  <si>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</si>
  <si>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</si>
  <si>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</si>
  <si>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</si>
  <si>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</si>
  <si>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</si>
  <si>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</si>
  <si>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</si>
  <si>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</si>
  <si>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</si>
  <si>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</si>
  <si>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</si>
  <si>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</si>
  <si>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</si>
  <si>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</si>
  <si>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</si>
  <si>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</si>
  <si>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</si>
  <si>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</si>
  <si>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</si>
  <si>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</si>
  <si>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</si>
  <si>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</si>
  <si>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</si>
  <si>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</si>
  <si>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</si>
  <si>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</si>
  <si>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</si>
  <si>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</si>
  <si>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</si>
  <si>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</si>
  <si>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</si>
  <si>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</si>
  <si>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</si>
  <si>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</si>
  <si>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</si>
  <si>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</si>
  <si>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</si>
  <si>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</si>
  <si>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</si>
  <si>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</si>
  <si>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</si>
  <si>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</si>
  <si>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</si>
  <si>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</si>
  <si>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</si>
  <si>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</si>
  <si>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</si>
  <si>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</si>
  <si>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</si>
  <si>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</si>
  <si>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</si>
  <si>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</si>
  <si>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</si>
  <si>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</si>
  <si>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</si>
  <si>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</si>
  <si>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</si>
  <si>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</si>
  <si>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</si>
  <si>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</si>
  <si>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</si>
  <si>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</si>
  <si>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</si>
  <si>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</si>
  <si>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</si>
  <si>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</si>
  <si>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</si>
  <si>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</si>
  <si>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</si>
  <si>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</si>
  <si>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</si>
  <si>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</si>
  <si>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</si>
  <si>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</si>
  <si>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</si>
  <si>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</si>
  <si>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</si>
  <si>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</si>
  <si>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</si>
  <si>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</si>
  <si>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</si>
  <si>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</si>
  <si>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</si>
  <si>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</si>
  <si>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</si>
  <si>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</si>
  <si>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</si>
  <si>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</si>
  <si>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</si>
  <si>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</si>
  <si>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</si>
  <si>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</si>
  <si>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</si>
  <si>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</si>
  <si>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</si>
  <si>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</si>
  <si>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</si>
  <si>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</si>
  <si>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</si>
  <si>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</si>
  <si>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</si>
  <si>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</si>
  <si>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</si>
  <si>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</si>
  <si>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</si>
  <si>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</si>
  <si>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</si>
  <si>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</si>
  <si>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</si>
  <si>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</si>
  <si>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</si>
  <si>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</si>
  <si>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</si>
  <si>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</si>
  <si>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</si>
  <si>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</si>
  <si>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</si>
  <si>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</si>
  <si>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</si>
  <si>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</si>
  <si>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</si>
  <si>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</si>
  <si>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</si>
  <si>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</si>
  <si>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</si>
  <si>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</si>
  <si>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</si>
  <si>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</si>
  <si>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</si>
  <si>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</si>
  <si>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</si>
  <si>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</si>
  <si>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</si>
  <si>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</si>
  <si>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</si>
  <si>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</si>
  <si>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</si>
  <si>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</si>
  <si>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</si>
  <si>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</si>
  <si>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</si>
  <si>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</si>
  <si>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</si>
  <si>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</si>
  <si>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</si>
  <si>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</si>
  <si>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</si>
  <si>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</si>
  <si>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</si>
  <si>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</si>
  <si>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</si>
  <si>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</si>
  <si>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</si>
  <si>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</si>
  <si>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</si>
  <si>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</si>
  <si>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</si>
  <si>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</si>
  <si>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</si>
  <si>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</si>
  <si>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</si>
  <si>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</si>
  <si>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</si>
  <si>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</si>
  <si>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</si>
  <si>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</si>
  <si>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</si>
  <si>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</si>
  <si>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</si>
  <si>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</si>
  <si>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</si>
  <si>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</si>
  <si>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</si>
  <si>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</si>
  <si>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</si>
  <si>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</si>
  <si>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</si>
  <si>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</si>
  <si>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</si>
  <si>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</si>
  <si>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</si>
  <si>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</si>
  <si>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</si>
  <si>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</si>
  <si>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</si>
  <si>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</si>
  <si>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</si>
  <si>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</si>
  <si>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</si>
  <si>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</si>
  <si>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</si>
  <si>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</si>
  <si>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</si>
  <si>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</si>
  <si>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</si>
  <si>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</si>
  <si>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</si>
  <si>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</si>
  <si>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</si>
  <si>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</si>
  <si>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</si>
  <si>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</si>
  <si>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</si>
  <si>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</si>
  <si>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</si>
  <si>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</si>
  <si>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</si>
  <si>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</si>
  <si>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</si>
  <si>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</si>
  <si>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</si>
  <si>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</si>
  <si>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</si>
  <si>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</si>
  <si>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</si>
  <si>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</si>
  <si>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</si>
  <si>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</si>
  <si>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</si>
  <si>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</si>
  <si>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</si>
  <si>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</si>
  <si>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</si>
  <si>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</si>
  <si>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</si>
  <si>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</si>
  <si>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</si>
  <si>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</si>
  <si>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</si>
  <si>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</si>
  <si>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</si>
  <si>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</si>
  <si>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</si>
  <si>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</si>
  <si>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</si>
  <si>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</si>
  <si>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</si>
  <si>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</si>
  <si>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</si>
  <si>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</si>
  <si>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</si>
  <si>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</si>
  <si>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</si>
  <si>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</si>
  <si>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</si>
  <si>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</si>
  <si>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</si>
  <si>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</si>
  <si>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</si>
  <si>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</si>
  <si>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</si>
  <si>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</si>
  <si>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</si>
  <si>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</si>
  <si>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</si>
  <si>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</si>
  <si>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</si>
  <si>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</si>
  <si>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</si>
  <si>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</si>
  <si>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</si>
  <si>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</si>
  <si>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</si>
  <si>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</si>
  <si>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</si>
  <si>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</si>
  <si>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</si>
  <si>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</si>
  <si>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</si>
  <si>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</si>
  <si>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</si>
  <si>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</si>
  <si>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</si>
  <si>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</si>
  <si>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</si>
  <si>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</si>
  <si>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</si>
  <si>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</si>
  <si>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</si>
  <si>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</si>
  <si>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</si>
  <si>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</si>
  <si>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</si>
  <si>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</si>
  <si>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</si>
  <si>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</si>
  <si>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</si>
  <si>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</si>
  <si>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</si>
  <si>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</si>
  <si>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</si>
  <si>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</si>
  <si>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</si>
  <si>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</si>
  <si>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</si>
  <si>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</si>
  <si>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</si>
  <si>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</si>
  <si>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</si>
  <si>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</si>
  <si>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</si>
  <si>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</si>
  <si>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</si>
  <si>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</si>
  <si>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</si>
  <si>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</si>
  <si>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</si>
  <si>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</si>
  <si>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</si>
  <si>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</si>
  <si>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</si>
  <si>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</si>
  <si>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</si>
  <si>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</si>
  <si>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</si>
  <si>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</si>
  <si>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</si>
  <si>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</si>
  <si>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</si>
  <si>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</si>
  <si>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</si>
  <si>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</si>
  <si>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</si>
  <si>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</si>
  <si>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</si>
  <si>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</si>
  <si>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</si>
  <si>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</si>
  <si>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</si>
  <si>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</si>
  <si>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</si>
  <si>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</si>
  <si>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</si>
  <si>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</si>
  <si>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</si>
  <si>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</si>
  <si>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</si>
  <si>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</si>
  <si>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</si>
  <si>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</si>
  <si>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</si>
  <si>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</si>
  <si>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</si>
  <si>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</si>
  <si>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</si>
  <si>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</si>
  <si>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</si>
  <si>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</si>
  <si>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</si>
  <si>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</si>
  <si>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</si>
  <si>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</si>
  <si>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</si>
  <si>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</si>
  <si>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</si>
  <si>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</si>
  <si>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</si>
  <si>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</si>
  <si>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</si>
  <si>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</si>
  <si>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</si>
  <si>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</si>
  <si>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</si>
  <si>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</si>
  <si>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</si>
  <si>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</si>
  <si>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</si>
  <si>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</si>
  <si>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</si>
  <si>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</si>
  <si>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</si>
  <si>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</si>
  <si>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</si>
  <si>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</si>
  <si>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</si>
  <si>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</si>
  <si>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</si>
  <si>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</si>
  <si>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</si>
  <si>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</si>
  <si>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</si>
  <si>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</si>
  <si>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</si>
  <si>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</si>
  <si>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</si>
  <si>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</si>
  <si>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</si>
  <si>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</si>
  <si>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</si>
  <si>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</si>
  <si>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</si>
  <si>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</si>
  <si>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</si>
  <si>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</si>
  <si>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</si>
  <si>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</si>
  <si>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</si>
  <si>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</si>
  <si>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</si>
  <si>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</si>
  <si>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</si>
  <si>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</si>
  <si>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</si>
  <si>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</si>
  <si>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</si>
  <si>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</si>
  <si>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</si>
  <si>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</si>
  <si>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</si>
  <si>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</si>
  <si>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</si>
  <si>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</si>
  <si>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</si>
  <si>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</si>
  <si>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</si>
  <si>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</si>
  <si>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</si>
  <si>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</si>
  <si>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</si>
  <si>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</si>
  <si>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</si>
  <si>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</si>
  <si>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</si>
  <si>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</si>
  <si>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</si>
  <si>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</si>
  <si>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</si>
  <si>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</si>
  <si>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</si>
  <si>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</si>
  <si>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</si>
  <si>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</si>
  <si>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</si>
  <si>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</si>
  <si>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</si>
  <si>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</si>
  <si>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</si>
  <si>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</si>
  <si>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</si>
  <si>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</si>
  <si>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</si>
  <si>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</si>
  <si>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</si>
  <si>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</si>
  <si>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</si>
  <si>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</si>
  <si>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</si>
  <si>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</si>
  <si>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</si>
  <si>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</si>
  <si>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</si>
  <si>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</si>
  <si>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</si>
  <si>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</si>
  <si>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</si>
  <si>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</si>
  <si>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</si>
  <si>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</si>
  <si>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</si>
  <si>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</si>
  <si>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</si>
  <si>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</si>
  <si>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</si>
  <si>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</si>
  <si>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</si>
  <si>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</si>
  <si>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</si>
  <si>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</si>
  <si>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</si>
  <si>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</si>
  <si>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</si>
  <si>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</si>
  <si>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</si>
  <si>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</si>
  <si>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</si>
  <si>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</si>
  <si>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</si>
  <si>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</si>
  <si>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</si>
  <si>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</si>
  <si>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</si>
  <si>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</si>
  <si>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</si>
  <si>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</si>
  <si>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</si>
  <si>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</si>
  <si>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</si>
  <si>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</si>
  <si>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</si>
  <si>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</si>
  <si>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</si>
  <si>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</si>
  <si>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</si>
  <si>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</si>
  <si>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</si>
  <si>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</si>
  <si>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</si>
  <si>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</si>
  <si>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</si>
  <si>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</si>
  <si>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</si>
  <si>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</si>
  <si>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</si>
  <si>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</si>
  <si>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</si>
  <si>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</si>
  <si>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</si>
  <si>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</si>
  <si>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</si>
  <si>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</si>
  <si>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</si>
  <si>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</si>
  <si>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</si>
  <si>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</si>
  <si>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</si>
  <si>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</si>
  <si>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</si>
  <si>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</si>
  <si>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</si>
  <si>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</si>
  <si>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</si>
  <si>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</si>
  <si>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</si>
  <si>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</si>
  <si>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</si>
  <si>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</si>
  <si>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</si>
  <si>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</si>
  <si>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</si>
  <si>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</si>
  <si>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</si>
  <si>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</si>
  <si>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</si>
  <si>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</si>
  <si>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</si>
  <si>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</si>
  <si>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</si>
  <si>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</si>
  <si>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</si>
  <si>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</si>
  <si>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</si>
  <si>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</si>
  <si>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</si>
  <si>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</si>
  <si>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</si>
  <si>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</si>
  <si>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</si>
  <si>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</si>
  <si>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</si>
  <si>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</si>
  <si>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</si>
  <si>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</si>
  <si>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</si>
  <si>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</si>
  <si>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</si>
  <si>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</si>
  <si>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</si>
  <si>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</si>
  <si>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</si>
  <si>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</si>
  <si>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</si>
  <si>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</si>
  <si>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</si>
  <si>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</si>
  <si>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</si>
  <si>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</si>
  <si>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</si>
  <si>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</si>
  <si>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</si>
  <si>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</si>
  <si>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</si>
  <si>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</si>
  <si>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</si>
  <si>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</si>
  <si>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</si>
  <si>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</si>
  <si>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</si>
  <si>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</si>
  <si>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</si>
  <si>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</si>
  <si>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</si>
  <si>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</si>
  <si>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</si>
  <si>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</si>
  <si>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</si>
  <si>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</si>
  <si>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</si>
  <si>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</si>
  <si>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</si>
  <si>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</si>
  <si>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</si>
  <si>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</si>
  <si>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</si>
  <si>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</si>
  <si>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</si>
  <si>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</si>
  <si>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</si>
  <si>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</si>
  <si>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</si>
  <si>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</si>
  <si>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</si>
  <si>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</si>
  <si>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</si>
  <si>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</si>
  <si>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</si>
  <si>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</si>
  <si>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</si>
  <si>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</si>
  <si>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</si>
  <si>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</si>
  <si>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</si>
  <si>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</si>
  <si>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</si>
  <si>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</si>
  <si>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</si>
  <si>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</si>
  <si>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</si>
  <si>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</si>
  <si>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</si>
  <si>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</si>
  <si>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</si>
  <si>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</si>
  <si>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</si>
  <si>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</si>
  <si>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</si>
  <si>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</si>
  <si>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</si>
  <si>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</si>
  <si>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</si>
  <si>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</si>
  <si>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</si>
  <si>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</si>
  <si>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</si>
  <si>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</si>
  <si>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</si>
  <si>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</si>
  <si>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</si>
  <si>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</si>
  <si>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</si>
  <si>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</si>
  <si>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</si>
  <si>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</si>
  <si>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</si>
  <si>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</si>
  <si>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</si>
  <si>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</si>
  <si>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</si>
  <si>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</si>
  <si>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</si>
  <si>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</si>
  <si>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</si>
  <si>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</si>
  <si>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</si>
  <si>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</si>
  <si>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</si>
  <si>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</si>
  <si>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</si>
  <si>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</si>
  <si>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</si>
  <si>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</si>
  <si>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</si>
  <si>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</si>
  <si>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</si>
  <si>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</si>
  <si>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</si>
  <si>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</si>
  <si>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</si>
  <si>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</si>
  <si>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</si>
  <si>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</si>
  <si>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</si>
  <si>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</si>
  <si>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</si>
  <si>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</si>
  <si>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</si>
  <si>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</si>
  <si>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</si>
  <si>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</si>
  <si>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</si>
  <si>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</si>
  <si>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</si>
  <si>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</si>
  <si>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</si>
  <si>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</si>
  <si>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</si>
  <si>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</si>
  <si>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</si>
  <si>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</si>
  <si>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</si>
  <si>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</si>
  <si>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</si>
  <si>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</si>
  <si>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</si>
  <si>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</si>
  <si>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</si>
  <si>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</si>
  <si>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</si>
  <si>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</si>
  <si>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</si>
  <si>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</si>
  <si>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</si>
  <si>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</si>
  <si>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</si>
  <si>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</si>
  <si>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</si>
  <si>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</si>
  <si>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</si>
  <si>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</si>
  <si>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</si>
  <si>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</si>
  <si>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</si>
  <si>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</si>
  <si>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</si>
  <si>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</si>
  <si>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</si>
  <si>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</si>
  <si>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</si>
  <si>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</si>
  <si>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</si>
  <si>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</si>
  <si>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</si>
  <si>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</si>
  <si>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</si>
  <si>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</si>
  <si>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</si>
  <si>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</si>
  <si>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</si>
  <si>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</si>
  <si>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</si>
  <si>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</si>
  <si>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</si>
  <si>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</si>
  <si>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</si>
  <si>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</si>
  <si>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</si>
  <si>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</si>
  <si>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</si>
  <si>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</si>
  <si>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</si>
  <si>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</si>
  <si>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</si>
  <si>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</si>
  <si>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</si>
  <si>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</si>
  <si>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</si>
  <si>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</si>
  <si>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</si>
  <si>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</si>
  <si>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</si>
  <si>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</si>
  <si>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</si>
  <si>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</si>
  <si>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</si>
  <si>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</si>
  <si>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</si>
  <si>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</si>
  <si>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</si>
  <si>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</si>
  <si>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</si>
  <si>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</si>
  <si>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</si>
  <si>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</si>
  <si>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</si>
  <si>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</si>
  <si>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</si>
  <si>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</si>
  <si>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</si>
  <si>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</si>
  <si>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</si>
  <si>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</si>
  <si>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</si>
  <si>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</si>
  <si>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</si>
  <si>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</si>
  <si>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</si>
  <si>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</si>
  <si>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</si>
  <si>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</si>
  <si>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</si>
  <si>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</si>
  <si>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</si>
  <si>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</si>
  <si>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</si>
  <si>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</si>
  <si>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</si>
  <si>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</si>
  <si>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</si>
  <si>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</si>
  <si>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</si>
  <si>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</si>
  <si>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</si>
  <si>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</si>
  <si>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</si>
  <si>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</si>
  <si>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</si>
  <si>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</si>
  <si>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</si>
  <si>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</si>
  <si>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</si>
  <si>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</si>
  <si>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</si>
  <si>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</si>
  <si>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</si>
  <si>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</si>
  <si>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</si>
  <si>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</si>
  <si>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</si>
  <si>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</si>
  <si>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</si>
  <si>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</si>
  <si>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</si>
  <si>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</si>
  <si>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</si>
  <si>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</si>
  <si>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</si>
  <si>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</si>
  <si>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</si>
  <si>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</si>
  <si>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</si>
  <si>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</si>
  <si>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</si>
  <si>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</si>
  <si>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</si>
  <si>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</si>
  <si>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</si>
  <si>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</si>
  <si>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</si>
  <si>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</si>
  <si>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</si>
  <si>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</si>
  <si>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</si>
  <si>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</si>
  <si>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</si>
  <si>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</si>
  <si>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</si>
  <si>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</si>
  <si>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</si>
  <si>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</si>
  <si>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</si>
  <si>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</si>
  <si>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</si>
  <si>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</si>
  <si>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</si>
  <si>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</si>
  <si>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</si>
  <si>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</si>
  <si>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</si>
  <si>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</si>
  <si>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</si>
  <si>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</si>
  <si>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</si>
  <si>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</si>
  <si>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</si>
  <si>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</si>
  <si>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</si>
  <si>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</si>
  <si>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</si>
  <si>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</si>
  <si>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</si>
  <si>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</si>
  <si>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</si>
  <si>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</si>
  <si>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</si>
  <si>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</si>
  <si>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</si>
  <si>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</si>
  <si>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</si>
  <si>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</si>
  <si>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</si>
  <si>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</si>
  <si>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</si>
  <si>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</si>
  <si>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</si>
  <si>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</si>
  <si>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</si>
  <si>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</si>
  <si>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</si>
  <si>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</si>
  <si>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</si>
  <si>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</si>
  <si>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</si>
  <si>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</si>
  <si>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</si>
  <si>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</si>
  <si>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</si>
  <si>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</si>
  <si>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</si>
  <si>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</si>
  <si>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</si>
  <si>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</si>
  <si>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</si>
  <si>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</si>
  <si>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</si>
  <si>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</si>
  <si>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</si>
  <si>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</si>
  <si>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</si>
  <si>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</si>
  <si>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</si>
  <si>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</si>
  <si>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</si>
  <si>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</si>
  <si>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</si>
  <si>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</si>
  <si>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</si>
  <si>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</si>
  <si>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</si>
  <si>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</si>
  <si>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</si>
  <si>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</si>
  <si>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</si>
  <si>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</si>
  <si>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</si>
  <si>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</si>
  <si>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</si>
  <si>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</si>
  <si>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</si>
  <si>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</si>
  <si>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</si>
  <si>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</si>
  <si>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</si>
  <si>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</si>
  <si>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</si>
  <si>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</si>
  <si>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</si>
  <si>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</si>
  <si>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</si>
  <si>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</si>
  <si>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</si>
  <si>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</si>
  <si>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</si>
  <si>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</si>
  <si>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</si>
  <si>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</si>
  <si>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</si>
  <si>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</si>
  <si>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</si>
  <si>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</si>
  <si>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</si>
  <si>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</si>
  <si>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</si>
  <si>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</si>
  <si>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</si>
  <si>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</si>
  <si>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</si>
  <si>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</si>
  <si>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</si>
  <si>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</si>
  <si>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</si>
  <si>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</si>
  <si>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</si>
  <si>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</si>
  <si>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</si>
  <si>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</si>
  <si>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</si>
  <si>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</si>
  <si>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</si>
  <si>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</si>
  <si>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</si>
  <si>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</si>
  <si>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</si>
  <si>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</si>
  <si>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</si>
  <si>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</si>
  <si>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</si>
  <si>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</si>
  <si>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</si>
  <si>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</si>
  <si>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</si>
  <si>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</si>
  <si>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</si>
  <si>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</si>
  <si>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</si>
  <si>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</si>
  <si>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</si>
  <si>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</si>
  <si>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</si>
  <si>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</si>
  <si>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</si>
  <si>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</si>
  <si>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</si>
  <si>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</si>
  <si>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</si>
  <si>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</si>
  <si>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</si>
  <si>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</si>
  <si>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</si>
  <si>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</si>
  <si>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</si>
  <si>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</si>
  <si>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</si>
  <si>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</si>
  <si>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</si>
  <si>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</si>
  <si>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</si>
  <si>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</si>
  <si>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</si>
  <si>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</si>
  <si>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</si>
  <si>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</si>
  <si>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</si>
  <si>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</si>
  <si>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</si>
  <si>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</si>
  <si>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</si>
  <si>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</si>
  <si>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</si>
  <si>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</si>
  <si>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</si>
  <si>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</si>
  <si>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</si>
  <si>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</si>
  <si>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</si>
  <si>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</si>
  <si>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</si>
  <si>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</si>
  <si>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</si>
  <si>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</si>
  <si>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</si>
  <si>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</si>
  <si>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</si>
  <si>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</si>
  <si>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</si>
  <si>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</si>
  <si>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</si>
  <si>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</si>
  <si>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</si>
  <si>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</si>
  <si>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</si>
  <si>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</si>
  <si>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</si>
  <si>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</si>
  <si>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</si>
  <si>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</si>
  <si>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</si>
  <si>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</si>
  <si>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</si>
  <si>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</si>
  <si>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</si>
  <si>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</si>
  <si>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</si>
  <si>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</si>
  <si>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</si>
  <si>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</si>
  <si>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</si>
  <si>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</si>
  <si>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</si>
  <si>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</si>
  <si>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</si>
  <si>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</si>
  <si>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</si>
  <si>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</si>
  <si>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</si>
  <si>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</si>
  <si>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</si>
  <si>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</si>
  <si>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</si>
  <si>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</si>
  <si>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</si>
  <si>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</si>
  <si>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</si>
  <si>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</si>
  <si>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</si>
  <si>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</si>
  <si>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</si>
  <si>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</si>
  <si>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</si>
  <si>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</si>
  <si>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</si>
  <si>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</si>
  <si>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</si>
  <si>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</si>
  <si>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</si>
  <si>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</si>
  <si>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</si>
  <si>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</si>
  <si>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</si>
  <si>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</si>
  <si>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</si>
  <si>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</si>
  <si>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</si>
  <si>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</si>
  <si>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</si>
  <si>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</si>
  <si>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</si>
  <si>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</si>
  <si>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</si>
  <si>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</si>
  <si>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</si>
  <si>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</si>
  <si>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</si>
  <si>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</si>
  <si>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</si>
  <si>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</si>
  <si>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</si>
  <si>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</si>
  <si>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</si>
  <si>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</si>
  <si>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</si>
  <si>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</si>
  <si>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</si>
  <si>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</si>
  <si>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</si>
  <si>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</si>
  <si>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</si>
  <si>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</si>
  <si>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</si>
  <si>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</si>
  <si>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</si>
  <si>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</si>
  <si>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</si>
  <si>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</si>
  <si>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</si>
  <si>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</si>
  <si>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</si>
  <si>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</si>
  <si>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</si>
  <si>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</si>
  <si>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</si>
  <si>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</si>
  <si>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</si>
  <si>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</si>
  <si>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</si>
  <si>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</si>
  <si>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</si>
  <si>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</si>
  <si>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</si>
  <si>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</si>
  <si>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</si>
  <si>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</si>
  <si>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</si>
  <si>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</si>
  <si>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</si>
  <si>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</si>
  <si>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</si>
  <si>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</si>
  <si>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</si>
  <si>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</si>
  <si>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</si>
  <si>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</si>
  <si>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</si>
  <si>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</si>
  <si>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</si>
  <si>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</si>
  <si>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</si>
  <si>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</si>
  <si>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</si>
  <si>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</si>
  <si>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</si>
  <si>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</si>
  <si>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</si>
  <si>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</si>
  <si>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</si>
  <si>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</si>
  <si>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</si>
  <si>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</si>
  <si>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</si>
  <si>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</si>
  <si>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</si>
  <si>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</si>
  <si>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</si>
  <si>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</si>
  <si>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</si>
  <si>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</si>
  <si>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</si>
  <si>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</si>
  <si>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</si>
  <si>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</si>
  <si>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</si>
  <si>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</si>
  <si>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</si>
  <si>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</si>
  <si>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</si>
  <si>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</si>
  <si>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</si>
  <si>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</si>
  <si>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</si>
  <si>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</si>
  <si>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</si>
  <si>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</si>
  <si>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</si>
  <si>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</si>
  <si>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</si>
  <si>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</si>
  <si>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</si>
  <si>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</si>
  <si>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</si>
  <si>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</si>
  <si>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</si>
  <si>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</si>
  <si>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</si>
  <si>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</si>
  <si>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</si>
  <si>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</si>
  <si>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</si>
  <si>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</si>
  <si>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</si>
  <si>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</si>
  <si>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</si>
  <si>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</si>
  <si>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</si>
  <si>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</si>
  <si>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</si>
  <si>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</si>
  <si>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</si>
  <si>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</si>
  <si>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</si>
  <si>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</si>
  <si>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</si>
  <si>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</si>
  <si>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</si>
  <si>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</si>
  <si>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</si>
  <si>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</si>
  <si>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</si>
  <si>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</si>
  <si>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</si>
  <si>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</si>
  <si>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</si>
  <si>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</si>
  <si>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</si>
  <si>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</si>
  <si>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</si>
  <si>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</si>
  <si>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</si>
  <si>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</si>
  <si>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</si>
  <si>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</si>
  <si>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</si>
  <si>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</si>
  <si>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</si>
  <si>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</si>
  <si>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</si>
  <si>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</si>
  <si>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</si>
  <si>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</si>
  <si>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</si>
  <si>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</si>
  <si>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</si>
  <si>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</si>
  <si>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</si>
  <si>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</si>
  <si>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</si>
  <si>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</si>
  <si>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</si>
  <si>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</si>
  <si>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</si>
  <si>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</si>
  <si>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</si>
  <si>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</si>
  <si>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</si>
  <si>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</si>
  <si>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</si>
  <si>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</si>
  <si>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</si>
  <si>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</si>
  <si>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</si>
  <si>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</si>
  <si>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</si>
  <si>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</si>
  <si>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</si>
  <si>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</si>
  <si>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</si>
  <si>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</si>
  <si>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</si>
  <si>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</si>
  <si>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</si>
  <si>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</si>
  <si>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</si>
  <si>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</si>
  <si>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</si>
  <si>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</si>
  <si>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</si>
  <si>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</si>
  <si>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</si>
  <si>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</si>
  <si>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</si>
  <si>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</si>
  <si>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</si>
  <si>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</si>
  <si>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</si>
  <si>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</si>
  <si>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</si>
  <si>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</si>
  <si>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</si>
  <si>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</si>
  <si>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</si>
  <si>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</si>
  <si>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</si>
  <si>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</si>
  <si>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</si>
  <si>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</si>
  <si>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</si>
  <si>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</si>
  <si>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</si>
  <si>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</si>
  <si>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</si>
  <si>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</si>
  <si>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</si>
  <si>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</si>
  <si>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</si>
  <si>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</si>
  <si>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</si>
  <si>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</si>
  <si>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</si>
  <si>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</si>
  <si>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</si>
  <si>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</si>
  <si>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</si>
  <si>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</si>
  <si>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</si>
  <si>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</si>
  <si>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</si>
  <si>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</si>
  <si>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</si>
  <si>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</si>
  <si>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</si>
  <si>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</si>
  <si>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</si>
  <si>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</si>
  <si>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</si>
  <si>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</si>
  <si>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</si>
  <si>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</si>
  <si>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</si>
  <si>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</si>
  <si>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</si>
  <si>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</si>
  <si>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</si>
  <si>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</si>
  <si>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</si>
  <si>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</si>
  <si>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</si>
  <si>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</si>
  <si>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</si>
  <si>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</si>
  <si>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</si>
  <si>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</si>
  <si>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</si>
  <si>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</si>
  <si>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</si>
  <si>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</si>
  <si>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</si>
  <si>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</si>
  <si>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</si>
  <si>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</si>
  <si>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</si>
  <si>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</si>
  <si>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</si>
  <si>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</si>
  <si>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</si>
  <si>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</si>
  <si>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</si>
  <si>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</si>
  <si>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</si>
  <si>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</si>
  <si>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</si>
  <si>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</si>
  <si>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</si>
  <si>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</si>
  <si>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</si>
  <si>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</si>
  <si>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</si>
  <si>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</si>
  <si>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</si>
  <si>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</si>
  <si>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</si>
  <si>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</si>
  <si>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</si>
  <si>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</si>
  <si>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</si>
  <si>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</si>
  <si>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</si>
  <si>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</si>
  <si>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</si>
  <si>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</si>
  <si>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</si>
  <si>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</si>
  <si>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</si>
  <si>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</si>
  <si>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</si>
  <si>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</si>
  <si>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</si>
  <si>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</si>
  <si>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</si>
  <si>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</si>
  <si>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</si>
  <si>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</si>
  <si>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</si>
  <si>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</si>
  <si>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</si>
  <si>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</si>
  <si>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</si>
  <si>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</si>
  <si>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</si>
  <si>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</si>
  <si>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</si>
  <si>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</si>
  <si>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</si>
  <si>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</si>
  <si>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</si>
  <si>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</si>
  <si>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</si>
  <si>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</si>
  <si>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</si>
  <si>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</si>
  <si>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</si>
  <si>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</si>
  <si>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</si>
  <si>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</si>
  <si>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</si>
  <si>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</si>
  <si>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</si>
  <si>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</si>
  <si>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</si>
  <si>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</si>
  <si>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</si>
  <si>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</si>
  <si>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</si>
  <si>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</si>
  <si>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</si>
  <si>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</si>
  <si>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</si>
  <si>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</si>
  <si>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</si>
  <si>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</si>
  <si>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</si>
  <si>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</si>
  <si>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</si>
  <si>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</si>
  <si>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</si>
  <si>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</si>
  <si>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</si>
  <si>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</si>
  <si>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</si>
  <si>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</si>
  <si>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</si>
  <si>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</si>
  <si>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</si>
  <si>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</si>
  <si>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</si>
  <si>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</si>
  <si>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</si>
  <si>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</si>
  <si>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</si>
  <si>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</si>
  <si>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</si>
  <si>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</si>
  <si>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</si>
  <si>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</si>
  <si>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</si>
  <si>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</si>
  <si>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</si>
  <si>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</si>
  <si>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</si>
  <si>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</si>
  <si>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</si>
  <si>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</si>
  <si>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</si>
  <si>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</si>
  <si>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</si>
  <si>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</si>
  <si>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</si>
  <si>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</si>
  <si>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</si>
  <si>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</si>
  <si>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</si>
  <si>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</si>
  <si>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</si>
  <si>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</si>
  <si>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</si>
  <si>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</si>
  <si>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</si>
  <si>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</si>
  <si>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</si>
  <si>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</si>
  <si>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</si>
  <si>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</si>
  <si>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</si>
  <si>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</si>
  <si>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</si>
  <si>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</si>
  <si>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</si>
  <si>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</si>
  <si>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</si>
  <si>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</si>
  <si>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</si>
  <si>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</si>
  <si>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</si>
  <si>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</si>
  <si>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</si>
  <si>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</si>
  <si>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</si>
  <si>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</si>
  <si>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</si>
  <si>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</si>
  <si>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</si>
  <si>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</si>
  <si>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</si>
  <si>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</si>
  <si>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</si>
  <si>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</si>
  <si>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</si>
  <si>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</si>
  <si>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</si>
  <si>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</si>
  <si>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</si>
  <si>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</si>
  <si>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</si>
  <si>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</si>
  <si>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</si>
  <si>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</si>
  <si>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</si>
  <si>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</si>
  <si>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</si>
  <si>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</si>
  <si>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</si>
  <si>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</si>
  <si>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</si>
  <si>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</si>
  <si>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</si>
  <si>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</si>
  <si>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</si>
  <si>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</si>
  <si>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</si>
  <si>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</si>
  <si>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</si>
  <si>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</si>
  <si>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</si>
  <si>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</si>
  <si>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</si>
  <si>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</si>
  <si>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</si>
  <si>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</si>
  <si>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</si>
  <si>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</si>
  <si>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</si>
  <si>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</si>
  <si>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</si>
  <si>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</si>
  <si>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</si>
  <si>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</si>
  <si>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</si>
  <si>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</si>
  <si>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</si>
  <si>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</si>
  <si>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</si>
  <si>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</si>
  <si>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</si>
  <si>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</si>
  <si>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</si>
  <si>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</si>
  <si>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</si>
  <si>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</si>
  <si>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</si>
  <si>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</si>
  <si>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</si>
  <si>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</si>
  <si>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</si>
  <si>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</si>
  <si>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</si>
  <si>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</si>
  <si>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</si>
  <si>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</si>
  <si>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</si>
  <si>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</si>
  <si>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</si>
  <si>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</si>
  <si>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</si>
  <si>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</si>
  <si>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</si>
  <si>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</si>
  <si>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</si>
  <si>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</si>
  <si>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</si>
  <si>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</si>
  <si>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</si>
  <si>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</si>
  <si>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</si>
  <si>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</si>
  <si>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</si>
  <si>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</si>
  <si>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</si>
  <si>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</si>
  <si>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</si>
  <si>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</si>
  <si>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</si>
  <si>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</si>
  <si>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</si>
  <si>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</si>
  <si>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</si>
  <si>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</si>
  <si>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</si>
  <si>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</si>
  <si>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</si>
  <si>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</si>
  <si>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</si>
  <si>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</si>
  <si>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</si>
  <si>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</si>
  <si>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</si>
  <si>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</si>
  <si>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</si>
  <si>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</si>
  <si>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</si>
  <si>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</si>
  <si>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</si>
  <si>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</si>
  <si>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</si>
  <si>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</si>
  <si>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</si>
  <si>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</si>
  <si>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</si>
  <si>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</si>
  <si>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</si>
  <si>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</si>
  <si>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</si>
  <si>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</si>
  <si>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</si>
  <si>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</si>
  <si>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</si>
  <si>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</si>
  <si>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</si>
  <si>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</si>
  <si>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</si>
  <si>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</si>
  <si>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</si>
  <si>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</si>
  <si>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</si>
  <si>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</si>
  <si>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</si>
  <si>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</si>
  <si>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</si>
  <si>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</si>
  <si>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</si>
  <si>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</si>
  <si>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</si>
  <si>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</si>
  <si>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</si>
  <si>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</si>
  <si>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</si>
  <si>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</si>
  <si>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</si>
  <si>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</si>
  <si>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</si>
  <si>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</si>
  <si>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</si>
  <si>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</si>
  <si>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</si>
  <si>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</si>
  <si>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</si>
  <si>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</si>
  <si>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</si>
  <si>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</si>
  <si>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</si>
  <si>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</si>
  <si>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</si>
  <si>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</si>
  <si>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</si>
  <si>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</si>
  <si>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</si>
  <si>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</si>
  <si>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</si>
  <si>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</si>
  <si>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</si>
  <si>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</si>
  <si>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</si>
  <si>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</si>
  <si>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</si>
  <si>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</si>
  <si>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</si>
  <si>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</si>
  <si>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</si>
  <si>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</si>
  <si>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</si>
  <si>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</si>
  <si>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</si>
  <si>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</si>
  <si>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</si>
  <si>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</si>
  <si>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</si>
  <si>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</si>
  <si>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</si>
  <si>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</si>
  <si>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</si>
  <si>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</si>
  <si>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</si>
  <si>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</si>
  <si>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</si>
  <si>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</si>
  <si>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</si>
  <si>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</si>
  <si>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</si>
  <si>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</si>
  <si>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</si>
  <si>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</si>
  <si>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</si>
  <si>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</si>
  <si>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</si>
  <si>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</si>
  <si>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</si>
  <si>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</si>
  <si>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</si>
  <si>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</si>
  <si>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</si>
  <si>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</si>
  <si>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</si>
  <si>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</si>
  <si>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</si>
  <si>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</si>
  <si>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</si>
  <si>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</si>
  <si>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</si>
  <si>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</si>
  <si>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</si>
  <si>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</si>
  <si>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</si>
  <si>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</si>
  <si>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</si>
  <si>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</si>
  <si>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</si>
  <si>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</si>
  <si>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</si>
  <si>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</si>
  <si>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</si>
  <si>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</si>
  <si>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</si>
  <si>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</si>
  <si>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</si>
  <si>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</si>
  <si>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</si>
  <si>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</si>
  <si>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</si>
  <si>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</si>
  <si>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</si>
  <si>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</si>
  <si>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</si>
  <si>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</si>
  <si>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</si>
  <si>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</si>
  <si>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</si>
  <si>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</si>
  <si>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</si>
  <si>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</si>
  <si>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</si>
  <si>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</si>
  <si>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</si>
  <si>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</si>
  <si>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</si>
  <si>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</si>
  <si>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</si>
  <si>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</si>
  <si>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</si>
  <si>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</si>
  <si>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</si>
  <si>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</si>
  <si>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</si>
  <si>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</si>
  <si>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</si>
  <si>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</si>
  <si>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</si>
  <si>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</si>
  <si>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</si>
  <si>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</si>
  <si>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</si>
  <si>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</si>
  <si>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</si>
  <si>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</si>
  <si>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</si>
  <si>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</si>
  <si>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</si>
  <si>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</si>
  <si>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</si>
  <si>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</si>
  <si>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</si>
  <si>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</si>
  <si>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</si>
  <si>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</si>
  <si>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</si>
  <si>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</si>
  <si>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</si>
  <si>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</si>
  <si>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</si>
  <si>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</si>
  <si>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</si>
  <si>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</si>
  <si>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</si>
  <si>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</si>
  <si>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</si>
  <si>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</si>
  <si>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</si>
  <si>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</si>
  <si>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</si>
  <si>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</si>
  <si>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</si>
  <si>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</si>
  <si>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</si>
  <si>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</si>
  <si>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</si>
  <si>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</si>
  <si>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</si>
  <si>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</si>
  <si>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</si>
  <si>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</si>
  <si>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</si>
  <si>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</si>
  <si>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</si>
  <si>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</si>
  <si>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</si>
  <si>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</si>
  <si>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</si>
  <si>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</si>
  <si>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</si>
  <si>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</si>
  <si>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</si>
  <si>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</si>
  <si>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</si>
  <si>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</si>
  <si>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</si>
  <si>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</si>
  <si>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</si>
  <si>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</si>
  <si>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</si>
  <si>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</si>
  <si>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</si>
  <si>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</si>
  <si>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</si>
  <si>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</si>
  <si>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</si>
  <si>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</si>
  <si>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</si>
  <si>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</si>
  <si>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</si>
  <si>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</si>
  <si>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</si>
  <si>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</si>
  <si>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</si>
  <si>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</si>
  <si>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</si>
  <si>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</si>
  <si>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</si>
  <si>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</si>
  <si>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</si>
  <si>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</si>
  <si>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</si>
  <si>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</si>
  <si>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</si>
  <si>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</si>
  <si>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</si>
  <si>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</si>
  <si>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</si>
  <si>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</si>
  <si>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</si>
  <si>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</si>
  <si>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</si>
  <si>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</si>
  <si>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</si>
  <si>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</si>
  <si>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</si>
  <si>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</si>
  <si>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</si>
  <si>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</si>
  <si>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</si>
  <si>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</si>
  <si>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</si>
  <si>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</si>
  <si>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</si>
  <si>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</si>
  <si>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</si>
  <si>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</si>
  <si>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</si>
  <si>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</si>
  <si>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</si>
  <si>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</si>
  <si>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</si>
  <si>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</si>
  <si>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</si>
  <si>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</si>
  <si>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</si>
  <si>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</si>
  <si>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</si>
  <si>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</si>
  <si>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</si>
  <si>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</si>
  <si>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</si>
  <si>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</si>
  <si>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</si>
  <si>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</si>
  <si>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</si>
  <si>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</si>
  <si>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</si>
  <si>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</si>
  <si>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</si>
  <si>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</si>
  <si>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</si>
  <si>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</si>
  <si>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</si>
  <si>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</si>
  <si>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</si>
  <si>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</si>
  <si>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</si>
  <si>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</si>
  <si>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</si>
  <si>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</si>
  <si>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</si>
  <si>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</si>
  <si>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</si>
  <si>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</si>
  <si>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</si>
  <si>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</si>
  <si>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</si>
  <si>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</si>
  <si>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</si>
  <si>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</si>
  <si>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</si>
  <si>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</si>
  <si>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</si>
  <si>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</si>
  <si>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</si>
  <si>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</si>
  <si>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</si>
  <si>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</si>
  <si>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</si>
  <si>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</si>
  <si>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</si>
  <si>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</si>
  <si>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</si>
  <si>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</si>
  <si>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</si>
  <si>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</si>
  <si>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</si>
  <si>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</si>
  <si>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</si>
  <si>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</si>
  <si>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</si>
  <si>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</si>
  <si>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</si>
  <si>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</si>
  <si>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</si>
  <si>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</si>
  <si>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</si>
  <si>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</si>
  <si>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</si>
  <si>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</si>
  <si>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</si>
  <si>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</si>
  <si>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</si>
  <si>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</si>
  <si>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</si>
  <si>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</si>
  <si>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</si>
  <si>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</si>
  <si>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</si>
  <si>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</si>
  <si>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</si>
  <si>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</si>
  <si>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</si>
  <si>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</si>
  <si>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</si>
  <si>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</si>
  <si>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</si>
  <si>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</si>
  <si>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</si>
  <si>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</si>
  <si>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</si>
  <si>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</si>
  <si>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</si>
  <si>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</si>
  <si>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</si>
  <si>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</si>
  <si>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</si>
  <si>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</si>
  <si>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</si>
  <si>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</si>
  <si>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</si>
  <si>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</si>
  <si>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</si>
  <si>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</si>
  <si>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</si>
  <si>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</si>
  <si>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</si>
  <si>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</si>
  <si>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</si>
  <si>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</si>
  <si>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</si>
  <si>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</si>
  <si>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</si>
  <si>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</si>
  <si>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</si>
  <si>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</si>
  <si>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</si>
  <si>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</si>
  <si>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</si>
  <si>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</si>
  <si>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</si>
  <si>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</si>
  <si>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</si>
  <si>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</si>
  <si>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</si>
  <si>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</si>
  <si>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</si>
  <si>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</si>
  <si>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</si>
  <si>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</si>
  <si>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</si>
  <si>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</si>
  <si>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</si>
  <si>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</si>
  <si>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</si>
  <si>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</si>
  <si>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</si>
  <si>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</si>
  <si>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</si>
  <si>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</si>
  <si>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</si>
  <si>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</si>
  <si>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</si>
  <si>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</si>
  <si>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</si>
  <si>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</si>
  <si>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</si>
  <si>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</si>
  <si>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</si>
  <si>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</si>
  <si>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</si>
  <si>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</si>
  <si>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</si>
  <si>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</si>
  <si>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</si>
  <si>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</si>
  <si>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</si>
  <si>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</si>
  <si>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</si>
  <si>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</si>
  <si>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</si>
  <si>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</si>
  <si>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</si>
  <si>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</si>
  <si>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</si>
  <si>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</si>
  <si>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</si>
  <si>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</si>
  <si>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</si>
  <si>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</si>
  <si>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</si>
  <si>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</si>
  <si>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</si>
  <si>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</si>
  <si>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</si>
  <si>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</si>
  <si>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</si>
  <si>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</si>
  <si>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</si>
  <si>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</si>
  <si>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</si>
  <si>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</si>
  <si>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</si>
  <si>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</si>
  <si>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</si>
  <si>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</si>
  <si>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</si>
  <si>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</si>
  <si>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</si>
  <si>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</si>
  <si>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</si>
  <si>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</si>
  <si>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</si>
  <si>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</si>
  <si>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</si>
  <si>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</si>
  <si>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</si>
  <si>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</si>
  <si>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</si>
  <si>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</si>
  <si>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</si>
  <si>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</si>
  <si>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</si>
  <si>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</si>
  <si>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</si>
  <si>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</si>
  <si>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</si>
  <si>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</si>
  <si>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</si>
  <si>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</si>
  <si>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</si>
  <si>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</si>
  <si>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</si>
  <si>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</si>
  <si>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</si>
  <si>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</si>
  <si>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</si>
  <si>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</si>
  <si>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</si>
  <si>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</si>
  <si>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</si>
  <si>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</si>
  <si>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</si>
  <si>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</si>
  <si>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</si>
  <si>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</si>
  <si>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</si>
  <si>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</si>
  <si>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</si>
  <si>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</si>
  <si>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</si>
  <si>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</si>
  <si>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</si>
  <si>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</si>
  <si>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</si>
  <si>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</si>
  <si>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</si>
  <si>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</si>
  <si>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</si>
  <si>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</si>
  <si>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</si>
  <si>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</si>
  <si>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</si>
  <si>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</si>
  <si>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</si>
  <si>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</si>
  <si>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</si>
  <si>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</si>
  <si>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</si>
  <si>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</si>
  <si>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</si>
  <si>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</si>
  <si>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</si>
  <si>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</si>
  <si>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</si>
  <si>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</si>
  <si>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</si>
  <si>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</si>
  <si>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</si>
  <si>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</si>
  <si>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</si>
  <si>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</si>
  <si>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</si>
  <si>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</si>
  <si>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</si>
  <si>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</si>
  <si>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</si>
  <si>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</si>
  <si>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</si>
  <si>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</si>
  <si>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</si>
  <si>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</si>
  <si>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</si>
  <si>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</si>
  <si>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</si>
  <si>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</si>
  <si>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</si>
  <si>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</si>
  <si>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</si>
  <si>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</si>
  <si>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</si>
  <si>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</si>
  <si>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</si>
  <si>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</si>
  <si>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</si>
  <si>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</si>
  <si>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</si>
  <si>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</si>
  <si>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</si>
  <si>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</si>
  <si>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</si>
  <si>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</si>
  <si>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</si>
  <si>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</si>
  <si>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</si>
  <si>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</si>
  <si>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</si>
  <si>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</si>
  <si>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</si>
  <si>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</si>
  <si>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</si>
  <si>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</si>
  <si>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</si>
  <si>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</si>
  <si>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</si>
  <si>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</si>
  <si>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</si>
  <si>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</si>
  <si>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</si>
  <si>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</si>
  <si>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</si>
  <si>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</si>
  <si>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</si>
  <si>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</si>
  <si>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</si>
  <si>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</si>
  <si>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</si>
  <si>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</si>
  <si>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</si>
  <si>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</si>
  <si>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</si>
  <si>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</si>
  <si>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</si>
  <si>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</si>
  <si>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</si>
  <si>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</si>
  <si>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</si>
  <si>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</si>
  <si>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</si>
  <si>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</si>
  <si>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</si>
  <si>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</si>
  <si>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</si>
  <si>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</si>
  <si>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</si>
  <si>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</si>
  <si>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</si>
  <si>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</si>
  <si>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</si>
  <si>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</si>
  <si>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</si>
  <si>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</si>
  <si>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</si>
  <si>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</si>
  <si>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</si>
  <si>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</si>
  <si>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</si>
  <si>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</si>
  <si>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</si>
  <si>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</si>
  <si>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</si>
  <si>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</si>
  <si>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</si>
  <si>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</si>
  <si>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</si>
  <si>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</si>
  <si>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</si>
  <si>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</si>
  <si>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</si>
  <si>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</si>
  <si>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</si>
  <si>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</si>
  <si>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</si>
  <si>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</si>
  <si>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</si>
  <si>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</si>
  <si>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</si>
  <si>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</si>
  <si>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</si>
  <si>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</si>
  <si>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</si>
  <si>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</si>
  <si>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</si>
  <si>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</si>
  <si>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</si>
  <si>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</si>
  <si>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</si>
  <si>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</si>
  <si>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</si>
  <si>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</si>
  <si>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</si>
  <si>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</si>
  <si>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</si>
  <si>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</si>
  <si>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</si>
  <si>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</si>
  <si>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</si>
  <si>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</si>
  <si>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</si>
  <si>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</si>
  <si>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</si>
  <si>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</si>
  <si>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</si>
  <si>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</si>
  <si>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</si>
  <si>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</si>
  <si>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</si>
  <si>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</si>
  <si>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</si>
  <si>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</si>
  <si>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</si>
  <si>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</si>
  <si>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</si>
  <si>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</si>
  <si>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</si>
  <si>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</si>
  <si>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</si>
  <si>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</si>
  <si>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</si>
  <si>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</si>
  <si>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</si>
  <si>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</si>
  <si>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</si>
  <si>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</si>
  <si>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</si>
  <si>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</si>
  <si>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</si>
  <si>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</si>
  <si>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</si>
  <si>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</si>
  <si>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</si>
  <si>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</si>
  <si>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</si>
  <si>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</si>
  <si>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</si>
  <si>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</si>
  <si>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</si>
  <si>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</si>
  <si>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</si>
  <si>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</si>
  <si>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</si>
  <si>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</si>
  <si>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</si>
  <si>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</si>
  <si>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</si>
  <si>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</si>
  <si>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</si>
  <si>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</si>
  <si>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</si>
  <si>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</si>
  <si>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</si>
  <si>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</si>
  <si>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</si>
  <si>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</si>
  <si>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</si>
  <si>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</si>
  <si>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</si>
  <si>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</si>
  <si>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</si>
  <si>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</si>
  <si>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</si>
  <si>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</si>
  <si>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</si>
  <si>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</si>
  <si>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</si>
  <si>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</si>
  <si>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</si>
  <si>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</si>
  <si>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</si>
  <si>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</si>
  <si>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</si>
  <si>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</si>
  <si>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</si>
  <si>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</si>
  <si>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</si>
  <si>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</si>
  <si>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</si>
  <si>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</si>
  <si>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</si>
  <si>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</si>
  <si>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</si>
  <si>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</si>
  <si>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</si>
  <si>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</si>
  <si>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</si>
  <si>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</si>
  <si>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</si>
  <si>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</si>
  <si>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</si>
  <si>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</si>
  <si>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</si>
  <si>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</si>
  <si>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</si>
  <si>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</si>
  <si>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</si>
  <si>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</si>
  <si>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</si>
  <si>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</si>
  <si>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</si>
  <si>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</si>
  <si>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</si>
  <si>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</si>
  <si>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</si>
  <si>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</si>
  <si>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</si>
  <si>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</si>
  <si>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</si>
  <si>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</si>
  <si>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</si>
  <si>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</si>
  <si>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</si>
  <si>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</si>
  <si>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</si>
  <si>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</si>
  <si>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</si>
  <si>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</si>
  <si>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</si>
  <si>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</si>
  <si>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</si>
  <si>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</si>
  <si>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</si>
  <si>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</si>
  <si>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</si>
  <si>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</si>
  <si>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</si>
  <si>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</si>
  <si>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</si>
  <si>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</si>
  <si>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</si>
  <si>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</si>
  <si>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</si>
  <si>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</si>
  <si>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</si>
  <si>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</si>
  <si>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</si>
  <si>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</si>
  <si>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</si>
  <si>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</si>
  <si>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</si>
  <si>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</si>
  <si>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</si>
  <si>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</si>
  <si>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</si>
  <si>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</si>
  <si>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</si>
  <si>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</si>
  <si>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</si>
  <si>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</si>
  <si>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</si>
  <si>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</si>
  <si>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</si>
  <si>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</si>
  <si>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</si>
  <si>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</si>
  <si>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</si>
  <si>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</si>
  <si>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</si>
  <si>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</si>
  <si>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</si>
  <si>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</si>
  <si>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</si>
  <si>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</si>
  <si>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</si>
  <si>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</si>
  <si>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</si>
  <si>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</si>
  <si>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</si>
  <si>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</si>
  <si>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</si>
  <si>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</si>
  <si>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</si>
  <si>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</si>
  <si>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</si>
  <si>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</si>
  <si>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</si>
  <si>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</si>
  <si>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</si>
  <si>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</si>
  <si>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</si>
  <si>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</si>
  <si>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</si>
  <si>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</si>
  <si>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</si>
  <si>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</si>
  <si>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</si>
  <si>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</si>
  <si>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</si>
  <si>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</si>
  <si>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</si>
  <si>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</si>
  <si>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</si>
  <si>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</si>
  <si>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</si>
  <si>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</si>
  <si>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</si>
  <si>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</si>
  <si>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</si>
  <si>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</si>
  <si>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</si>
  <si>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</si>
  <si>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</si>
  <si>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</si>
  <si>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</si>
  <si>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</si>
  <si>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</si>
  <si>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</si>
  <si>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</si>
  <si>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</si>
  <si>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</si>
  <si>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</si>
  <si>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</si>
  <si>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</si>
  <si>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</si>
  <si>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</si>
  <si>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</si>
  <si>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</si>
  <si>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</si>
  <si>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</si>
  <si>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</si>
  <si>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</si>
  <si>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</si>
  <si>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</si>
  <si>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</si>
  <si>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</si>
  <si>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</si>
  <si>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</si>
  <si>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</si>
  <si>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</si>
  <si>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</si>
  <si>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</si>
  <si>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</si>
  <si>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</si>
  <si>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</si>
  <si>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</si>
  <si>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</si>
  <si>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</si>
  <si>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</si>
  <si>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</si>
  <si>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</si>
  <si>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</si>
  <si>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</si>
  <si>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</si>
  <si>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</si>
  <si>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</si>
  <si>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</si>
  <si>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</si>
  <si>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</si>
  <si>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</si>
  <si>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</si>
  <si>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</si>
  <si>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</si>
  <si>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</si>
  <si>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</si>
  <si>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</si>
  <si>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</si>
  <si>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</si>
  <si>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</si>
  <si>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</si>
  <si>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</si>
  <si>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</si>
  <si>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</si>
  <si>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</si>
  <si>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</si>
  <si>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</si>
  <si>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</si>
  <si>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</si>
  <si>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</si>
  <si>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</si>
  <si>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</si>
  <si>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</si>
  <si>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</si>
  <si>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</si>
  <si>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</si>
  <si>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</si>
  <si>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</si>
  <si>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</si>
  <si>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</si>
  <si>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</si>
  <si>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</si>
  <si>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</si>
  <si>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</si>
  <si>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</si>
  <si>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</si>
  <si>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</si>
  <si>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</si>
  <si>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</si>
  <si>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</si>
  <si>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</si>
  <si>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</si>
  <si>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</si>
  <si>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</si>
  <si>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</si>
  <si>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</si>
  <si>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</si>
  <si>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</si>
  <si>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</si>
  <si>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</si>
  <si>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</si>
  <si>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</si>
  <si>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</si>
  <si>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</si>
  <si>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</si>
  <si>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</si>
  <si>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</si>
  <si>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</si>
  <si>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</si>
  <si>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</si>
  <si>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</si>
  <si>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</si>
  <si>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</si>
  <si>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</si>
  <si>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</si>
  <si>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</si>
  <si>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</si>
  <si>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</si>
  <si>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</si>
  <si>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</si>
  <si>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</si>
  <si>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</si>
  <si>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</si>
  <si>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</si>
  <si>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</si>
  <si>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</si>
  <si>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</si>
  <si>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</si>
  <si>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</si>
  <si>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</si>
  <si>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</si>
  <si>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</si>
  <si>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</si>
  <si>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</si>
  <si>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</si>
  <si>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</si>
  <si>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</si>
  <si>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</si>
  <si>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</si>
  <si>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</si>
  <si>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</si>
  <si>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</si>
  <si>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</si>
  <si>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</si>
  <si>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</si>
  <si>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</si>
  <si>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</si>
  <si>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</si>
  <si>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</si>
  <si>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</si>
  <si>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</si>
  <si>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</si>
  <si>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</si>
  <si>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</si>
  <si>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</si>
  <si>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</si>
  <si>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</si>
  <si>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</si>
  <si>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</si>
  <si>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</si>
  <si>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</si>
  <si>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</si>
  <si>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</si>
  <si>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</si>
  <si>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</si>
  <si>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</si>
  <si>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</si>
  <si>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</si>
  <si>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</si>
  <si>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</si>
  <si>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</si>
  <si>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</si>
  <si>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</si>
  <si>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</si>
  <si>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</si>
  <si>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</si>
  <si>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</si>
  <si>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</si>
  <si>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</si>
  <si>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</si>
  <si>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</si>
  <si>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</si>
  <si>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</si>
  <si>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</si>
  <si>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</si>
  <si>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</si>
  <si>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</si>
  <si>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</si>
  <si>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</si>
  <si>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</si>
  <si>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</si>
  <si>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</si>
  <si>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</si>
  <si>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</si>
  <si>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</si>
  <si>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</si>
  <si>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</si>
  <si>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</si>
  <si>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</si>
  <si>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</si>
  <si>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</si>
  <si>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</si>
  <si>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</si>
  <si>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</si>
  <si>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</si>
  <si>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</si>
  <si>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</si>
  <si>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</si>
  <si>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</si>
  <si>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</si>
  <si>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</si>
  <si>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</si>
  <si>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</si>
  <si>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</si>
  <si>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</si>
  <si>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</si>
  <si>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</si>
  <si>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</si>
  <si>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</si>
  <si>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</si>
  <si>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</si>
  <si>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</si>
  <si>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</si>
  <si>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</si>
  <si>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</si>
  <si>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</si>
  <si>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</si>
  <si>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</si>
  <si>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</si>
  <si>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</si>
  <si>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</si>
  <si>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</si>
  <si>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</si>
  <si>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</si>
  <si>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</si>
  <si>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</si>
  <si>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</si>
  <si>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</si>
  <si>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</si>
  <si>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</si>
  <si>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</si>
  <si>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</si>
  <si>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</si>
  <si>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</si>
  <si>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</si>
  <si>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</si>
  <si>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</si>
  <si>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</si>
  <si>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</si>
  <si>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</si>
  <si>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</si>
  <si>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</si>
  <si>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</si>
  <si>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</si>
  <si>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</si>
  <si>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</si>
  <si>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</si>
  <si>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</si>
  <si>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</si>
  <si>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</si>
  <si>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</si>
  <si>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</si>
  <si>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</si>
  <si>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</si>
  <si>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</si>
  <si>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</si>
  <si>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</si>
  <si>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</si>
  <si>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</si>
  <si>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</si>
  <si>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</si>
  <si>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</si>
  <si>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</si>
  <si>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</si>
  <si>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</si>
  <si>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</si>
  <si>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</si>
  <si>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</si>
  <si>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</si>
  <si>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</si>
  <si>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</si>
  <si>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</si>
  <si>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</si>
  <si>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</si>
  <si>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</si>
  <si>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</si>
  <si>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</si>
  <si>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</si>
  <si>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</si>
  <si>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</si>
  <si>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</si>
  <si>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</si>
  <si>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</si>
  <si>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</si>
  <si>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</si>
  <si>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</si>
  <si>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</si>
  <si>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</si>
  <si>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</si>
  <si>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</si>
  <si>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</si>
  <si>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</si>
  <si>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</si>
  <si>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</si>
  <si>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</si>
  <si>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</si>
  <si>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</si>
  <si>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</si>
  <si>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</si>
  <si>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</si>
  <si>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</si>
  <si>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</si>
  <si>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</si>
  <si>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</si>
  <si>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</si>
  <si>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</si>
  <si>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</si>
  <si>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</si>
  <si>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</si>
  <si>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</si>
  <si>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</si>
  <si>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</si>
  <si>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</si>
  <si>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</si>
  <si>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</si>
  <si>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</si>
  <si>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</si>
  <si>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</si>
  <si>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</si>
  <si>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</si>
  <si>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</si>
  <si>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</si>
  <si>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</si>
  <si>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</si>
  <si>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</si>
  <si>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</si>
  <si>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</si>
  <si>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</si>
  <si>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</si>
  <si>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</si>
  <si>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</si>
  <si>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</si>
  <si>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</si>
  <si>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</si>
  <si>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</si>
  <si>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</si>
  <si>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</si>
  <si>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</si>
  <si>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</si>
  <si>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</si>
  <si>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</si>
  <si>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</si>
  <si>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</si>
  <si>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</si>
  <si>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</si>
  <si>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</si>
  <si>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</si>
  <si>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</si>
  <si>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</si>
  <si>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</si>
  <si>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</si>
  <si>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</si>
  <si>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</si>
  <si>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</si>
  <si>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</si>
  <si>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</si>
  <si>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</si>
  <si>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</si>
  <si>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</si>
  <si>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</si>
  <si>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</si>
  <si>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</si>
  <si>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</si>
  <si>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</si>
  <si>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</si>
  <si>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</si>
  <si>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</si>
  <si>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</si>
  <si>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</si>
  <si>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</si>
  <si>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</si>
  <si>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</si>
  <si>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</si>
  <si>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</si>
  <si>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</si>
  <si>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</si>
  <si>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</si>
  <si>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</si>
  <si>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</si>
  <si>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</si>
  <si>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</si>
  <si>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</si>
  <si>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</si>
  <si>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</si>
  <si>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</si>
  <si>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</si>
  <si>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</si>
  <si>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</si>
  <si>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</si>
  <si>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</si>
  <si>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</si>
  <si>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</si>
  <si>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</si>
  <si>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</si>
  <si>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</si>
  <si>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</si>
  <si>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</si>
  <si>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</si>
  <si>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</si>
  <si>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</si>
  <si>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</si>
  <si>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</si>
  <si>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</si>
  <si>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</si>
  <si>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</si>
  <si>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</si>
  <si>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</si>
  <si>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</si>
  <si>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</si>
  <si>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</si>
  <si>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</si>
  <si>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</si>
  <si>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</si>
  <si>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</si>
  <si>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</si>
  <si>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</si>
  <si>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</si>
  <si>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</si>
  <si>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</si>
  <si>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</si>
  <si>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</si>
  <si>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</si>
  <si>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</si>
  <si>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</si>
  <si>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</si>
  <si>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</si>
  <si>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</si>
  <si>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</si>
  <si>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</si>
  <si>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</si>
  <si>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</si>
  <si>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</si>
  <si>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</si>
  <si>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</si>
  <si>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</si>
  <si>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</si>
  <si>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</si>
  <si>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</si>
  <si>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</si>
  <si>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</si>
  <si>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</si>
  <si>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</si>
  <si>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</si>
  <si>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</si>
  <si>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</si>
  <si>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</si>
  <si>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</si>
  <si>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</si>
  <si>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</si>
  <si>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</si>
  <si>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</si>
  <si>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</si>
  <si>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</si>
  <si>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</si>
  <si>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</si>
  <si>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</si>
  <si>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</si>
  <si>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</si>
  <si>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</si>
  <si>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</si>
  <si>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</si>
  <si>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</si>
  <si>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</si>
  <si>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</si>
  <si>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</si>
  <si>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</si>
  <si>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</si>
  <si>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</si>
  <si>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</si>
  <si>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</si>
  <si>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</si>
  <si>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</si>
  <si>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</si>
  <si>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</si>
  <si>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</si>
  <si>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</si>
  <si>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</si>
  <si>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</si>
  <si>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</si>
  <si>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</si>
  <si>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</si>
  <si>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</si>
  <si>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</si>
  <si>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</si>
  <si>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</si>
  <si>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</si>
  <si>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</si>
  <si>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</si>
  <si>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</si>
  <si>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</si>
  <si>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</si>
  <si>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</si>
  <si>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</si>
  <si>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</si>
  <si>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</si>
  <si>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</si>
  <si>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</si>
  <si>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</si>
  <si>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</si>
  <si>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</si>
  <si>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</si>
  <si>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</si>
  <si>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</si>
  <si>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</si>
  <si>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</si>
  <si>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</si>
  <si>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</si>
  <si>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</si>
  <si>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</si>
  <si>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</si>
  <si>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</si>
  <si>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</si>
  <si>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</si>
  <si>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</si>
  <si>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</si>
  <si>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</si>
  <si>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</si>
  <si>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</si>
  <si>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</si>
  <si>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</si>
  <si>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</si>
  <si>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</si>
  <si>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</si>
  <si>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</si>
  <si>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</si>
  <si>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</si>
  <si>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</si>
  <si>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</si>
  <si>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</si>
  <si>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</si>
  <si>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</si>
  <si>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</si>
  <si>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</si>
  <si>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</si>
  <si>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</si>
  <si>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</si>
  <si>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</si>
  <si>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</si>
  <si>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</si>
  <si>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</si>
  <si>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</si>
  <si>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</si>
  <si>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</si>
  <si>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</si>
  <si>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</si>
  <si>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</si>
  <si>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</si>
  <si>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</si>
  <si>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</si>
  <si>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</si>
  <si>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</si>
  <si>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</si>
  <si>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</si>
  <si>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</si>
  <si>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</si>
  <si>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</si>
  <si>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</si>
  <si>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</si>
  <si>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</si>
  <si>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</si>
  <si>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</si>
  <si>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</si>
  <si>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</si>
  <si>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</si>
  <si>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</si>
  <si>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</si>
  <si>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</si>
  <si>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</si>
  <si>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</si>
  <si>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</si>
  <si>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</si>
  <si>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</si>
  <si>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</si>
  <si>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</si>
  <si>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</si>
  <si>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</si>
  <si>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</si>
  <si>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</si>
  <si>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</si>
  <si>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</si>
  <si>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</si>
  <si>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</si>
  <si>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</si>
  <si>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</si>
  <si>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</si>
  <si>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</si>
  <si>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</si>
  <si>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</si>
  <si>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</si>
  <si>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</si>
  <si>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</si>
  <si>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</si>
  <si>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</si>
  <si>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</si>
  <si>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</si>
  <si>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</si>
  <si>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</si>
  <si>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</si>
  <si>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</si>
  <si>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</si>
  <si>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</si>
  <si>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</si>
  <si>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</si>
  <si>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</si>
  <si>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</si>
  <si>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</si>
  <si>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</si>
  <si>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</si>
  <si>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</si>
  <si>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</si>
  <si>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</si>
  <si>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</si>
  <si>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</si>
  <si>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</si>
  <si>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</si>
  <si>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</si>
  <si>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</si>
  <si>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</si>
  <si>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</si>
  <si>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</si>
  <si>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</si>
  <si>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</si>
  <si>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</si>
  <si>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</si>
  <si>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</si>
  <si>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</si>
  <si>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</si>
  <si>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</si>
  <si>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</si>
  <si>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</si>
  <si>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</si>
  <si>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</si>
  <si>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</si>
  <si>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</si>
  <si>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</si>
  <si>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</si>
  <si>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</si>
  <si>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</si>
  <si>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</si>
  <si>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</si>
  <si>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</si>
  <si>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</si>
  <si>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</si>
  <si>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</si>
  <si>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</si>
  <si>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</si>
  <si>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</si>
  <si>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</si>
  <si>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</si>
  <si>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</si>
  <si>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</si>
  <si>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</si>
  <si>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</si>
  <si>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</si>
  <si>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</si>
  <si>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</si>
  <si>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</si>
  <si>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</si>
  <si>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</si>
  <si>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</si>
  <si>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</si>
  <si>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</si>
  <si>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</si>
  <si>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</si>
  <si>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</si>
  <si>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</si>
  <si>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</si>
  <si>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</si>
  <si>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</si>
  <si>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</si>
  <si>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</si>
  <si>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</si>
  <si>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</si>
  <si>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</si>
  <si>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</si>
  <si>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</si>
  <si>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</si>
  <si>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</si>
  <si>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</si>
  <si>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</si>
  <si>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</si>
  <si>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</si>
  <si>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</si>
  <si>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</si>
  <si>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</si>
  <si>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</si>
  <si>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</si>
  <si>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</si>
  <si>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</si>
  <si>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</si>
  <si>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</si>
  <si>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</si>
  <si>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</si>
  <si>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</si>
  <si>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</si>
  <si>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</si>
  <si>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</si>
  <si>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</si>
  <si>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</si>
  <si>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</si>
  <si>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</si>
  <si>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</si>
  <si>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</si>
  <si>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</si>
  <si>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</si>
  <si>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</si>
  <si>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</si>
  <si>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</si>
  <si>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</si>
  <si>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</si>
  <si>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</si>
  <si>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</si>
  <si>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</si>
  <si>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</si>
  <si>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</si>
  <si>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</si>
  <si>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</si>
  <si>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</si>
  <si>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</si>
  <si>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</si>
  <si>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</si>
  <si>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</si>
  <si>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</si>
  <si>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</si>
  <si>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</si>
  <si>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</si>
  <si>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</si>
  <si>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</si>
  <si>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</si>
  <si>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</si>
  <si>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</si>
  <si>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</si>
  <si>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</si>
  <si>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</si>
  <si>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</si>
  <si>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</si>
  <si>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</si>
  <si>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</si>
  <si>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</si>
  <si>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</si>
  <si>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</si>
  <si>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</si>
  <si>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</si>
  <si>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</si>
  <si>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</si>
  <si>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</si>
  <si>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</si>
  <si>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</si>
  <si>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</si>
  <si>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</si>
  <si>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</si>
  <si>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</si>
  <si>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</si>
  <si>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</si>
  <si>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</si>
  <si>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</si>
  <si>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</si>
  <si>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</si>
  <si>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</si>
  <si>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</si>
  <si>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</si>
  <si>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</si>
  <si>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</si>
  <si>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</si>
  <si>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</si>
  <si>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</si>
  <si>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</si>
  <si>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</si>
  <si>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</si>
  <si>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</si>
  <si>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</si>
  <si>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</si>
  <si>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</si>
  <si>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</si>
  <si>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</si>
  <si>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</si>
  <si>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</si>
  <si>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</si>
  <si>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</si>
  <si>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</si>
  <si>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</si>
  <si>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</si>
  <si>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</si>
  <si>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</si>
  <si>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</si>
  <si>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</si>
  <si>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</si>
  <si>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</si>
  <si>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</si>
  <si>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</si>
  <si>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</si>
  <si>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</si>
  <si>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</si>
  <si>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</si>
  <si>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</si>
  <si>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</si>
  <si>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</si>
  <si>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</si>
  <si>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</si>
  <si>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</si>
  <si>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</si>
  <si>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</si>
  <si>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</si>
  <si>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</si>
  <si>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</si>
  <si>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</si>
  <si>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</si>
  <si>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</si>
  <si>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</si>
  <si>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</si>
  <si>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</si>
  <si>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</si>
  <si>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</si>
  <si>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</si>
  <si>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</si>
  <si>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</si>
  <si>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</si>
  <si>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</si>
  <si>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</si>
  <si>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</si>
  <si>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</si>
  <si>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</si>
  <si>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</si>
  <si>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</si>
  <si>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</si>
  <si>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</si>
  <si>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</si>
  <si>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</si>
  <si>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</si>
  <si>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</si>
  <si>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</si>
  <si>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</si>
  <si>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</si>
  <si>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</si>
  <si>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</si>
  <si>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</si>
  <si>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</si>
  <si>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</si>
  <si>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</si>
  <si>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</si>
  <si>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</si>
  <si>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</si>
  <si>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</si>
  <si>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</si>
  <si>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</si>
  <si>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</si>
  <si>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</si>
  <si>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</si>
  <si>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</si>
  <si>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</si>
  <si>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</si>
  <si>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</si>
  <si>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</si>
  <si>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</si>
  <si>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</si>
  <si>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</si>
  <si>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</si>
  <si>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</si>
  <si>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</si>
  <si>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</si>
  <si>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</si>
  <si>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</si>
  <si>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</si>
  <si>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</si>
  <si>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</si>
  <si>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</si>
  <si>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</si>
  <si>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</si>
  <si>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</si>
  <si>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</si>
  <si>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</si>
  <si>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</si>
  <si>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</si>
  <si>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</si>
  <si>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</si>
  <si>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</si>
  <si>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</si>
  <si>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</si>
  <si>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</si>
  <si>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</si>
  <si>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</si>
  <si>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</si>
  <si>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</si>
  <si>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</si>
  <si>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</si>
  <si>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</si>
  <si>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</si>
  <si>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</si>
  <si>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</si>
  <si>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</si>
  <si>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</si>
  <si>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</si>
  <si>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</si>
  <si>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</si>
  <si>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</si>
  <si>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</si>
  <si>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</si>
  <si>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</si>
  <si>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</si>
  <si>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</si>
  <si>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</si>
  <si>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</si>
  <si>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</si>
  <si>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</si>
  <si>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</si>
  <si>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</si>
  <si>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</si>
  <si>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</si>
  <si>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</si>
  <si>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</si>
  <si>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</si>
  <si>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</si>
  <si>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</si>
  <si>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</si>
  <si>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</si>
  <si>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</si>
  <si>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</si>
  <si>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</si>
  <si>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</si>
  <si>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</si>
  <si>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</si>
  <si>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</si>
  <si>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</si>
  <si>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</si>
  <si>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</si>
  <si>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</si>
  <si>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</si>
  <si>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</si>
  <si>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</si>
  <si>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</si>
  <si>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</si>
  <si>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</si>
  <si>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</si>
  <si>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</si>
  <si>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</si>
  <si>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</si>
  <si>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</si>
  <si>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</si>
  <si>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</si>
  <si>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</si>
  <si>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</si>
  <si>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</si>
  <si>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</si>
  <si>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</si>
  <si>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</si>
  <si>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</si>
  <si>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</si>
  <si>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</si>
  <si>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</si>
  <si>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</si>
  <si>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</si>
  <si>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</si>
  <si>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</si>
  <si>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</si>
  <si>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</si>
  <si>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</si>
  <si>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</si>
  <si>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</si>
  <si>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</si>
  <si>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</si>
  <si>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</si>
  <si>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</si>
  <si>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</si>
  <si>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</si>
  <si>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</si>
  <si>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</si>
  <si>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</si>
  <si>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</si>
  <si>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</si>
  <si>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</si>
  <si>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</si>
  <si>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</si>
  <si>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</si>
  <si>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</si>
  <si>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</si>
  <si>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</si>
  <si>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</si>
  <si>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</si>
  <si>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</si>
  <si>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</si>
  <si>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</si>
  <si>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</si>
  <si>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</si>
  <si>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</si>
  <si>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</si>
  <si>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</si>
  <si>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</si>
  <si>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</si>
  <si>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</si>
  <si>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</si>
  <si>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</si>
  <si>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</si>
  <si>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</si>
  <si>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</si>
  <si>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</si>
  <si>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</si>
  <si>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</si>
  <si>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</si>
  <si>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</si>
  <si>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</si>
  <si>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</si>
  <si>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</si>
  <si>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</si>
  <si>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</si>
  <si>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</si>
  <si>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</si>
  <si>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</si>
  <si>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</si>
  <si>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</si>
  <si>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</si>
  <si>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</si>
  <si>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</si>
  <si>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</si>
  <si>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</si>
  <si>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</si>
  <si>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</si>
  <si>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</si>
  <si>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</si>
  <si>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</si>
  <si>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</si>
  <si>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</si>
  <si>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</si>
  <si>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</si>
  <si>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</si>
  <si>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</si>
  <si>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</si>
  <si>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</si>
  <si>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</si>
  <si>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</si>
  <si>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</si>
  <si>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</si>
  <si>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</si>
  <si>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</si>
  <si>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</si>
  <si>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</si>
  <si>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</si>
  <si>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</si>
  <si>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</si>
  <si>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</si>
  <si>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</si>
  <si>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</si>
  <si>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</si>
  <si>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</si>
  <si>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</si>
  <si>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</si>
  <si>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</si>
  <si>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</si>
  <si>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</si>
  <si>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</si>
  <si>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</si>
  <si>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</si>
  <si>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</si>
  <si>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</si>
  <si>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</si>
  <si>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</si>
  <si>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</si>
  <si>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</si>
  <si>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</si>
  <si>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</si>
  <si>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</si>
  <si>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</si>
  <si>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</si>
  <si>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</si>
  <si>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</si>
  <si>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</si>
  <si>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</si>
  <si>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</si>
  <si>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</si>
  <si>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</si>
  <si>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</si>
  <si>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</si>
  <si>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</si>
  <si>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</si>
  <si>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</si>
  <si>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</si>
  <si>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</si>
  <si>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</si>
  <si>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</si>
  <si>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</si>
  <si>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</si>
  <si>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</si>
  <si>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</si>
  <si>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</si>
  <si>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</si>
  <si>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</si>
  <si>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</si>
  <si>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</si>
  <si>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</si>
  <si>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</si>
  <si>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</si>
  <si>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</si>
  <si>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</si>
  <si>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</si>
  <si>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</si>
  <si>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</si>
  <si>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</si>
  <si>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</si>
  <si>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</si>
  <si>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</si>
  <si>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</si>
  <si>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</si>
  <si>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</si>
  <si>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</si>
  <si>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</si>
  <si>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</si>
  <si>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</si>
  <si>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</si>
  <si>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</si>
  <si>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</si>
  <si>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</si>
  <si>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</si>
  <si>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</si>
  <si>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</si>
  <si>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</si>
  <si>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</si>
  <si>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</si>
  <si>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</si>
  <si>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</si>
  <si>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</si>
  <si>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</si>
  <si>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</si>
  <si>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</si>
  <si>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</si>
  <si>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</si>
  <si>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</si>
  <si>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</si>
  <si>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</si>
  <si>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</si>
  <si>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</si>
  <si>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</si>
  <si>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</si>
  <si>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</si>
  <si>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</si>
  <si>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</si>
  <si>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</si>
  <si>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</si>
  <si>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</si>
  <si>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</si>
  <si>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</si>
  <si>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</si>
  <si>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</si>
  <si>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</si>
  <si>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</si>
  <si>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</si>
  <si>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</si>
  <si>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</si>
  <si>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</si>
  <si>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</si>
  <si>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</si>
  <si>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</si>
  <si>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</si>
  <si>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</si>
  <si>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</si>
  <si>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</si>
  <si>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</si>
  <si>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</si>
  <si>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</si>
  <si>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</si>
  <si>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</si>
  <si>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</si>
  <si>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</si>
  <si>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</si>
  <si>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</si>
  <si>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</si>
  <si>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</si>
  <si>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</si>
  <si>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</si>
  <si>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</si>
  <si>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</si>
  <si>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</si>
  <si>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</si>
  <si>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</si>
  <si>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</si>
  <si>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</si>
  <si>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</si>
  <si>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</si>
  <si>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</si>
  <si>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</si>
  <si>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</si>
  <si>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</si>
  <si>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</si>
  <si>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</si>
  <si>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</si>
  <si>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</si>
  <si>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</si>
  <si>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</si>
  <si>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</si>
  <si>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</si>
  <si>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</si>
  <si>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</si>
  <si>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</si>
  <si>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</si>
  <si>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</si>
  <si>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</si>
  <si>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</si>
  <si>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</si>
  <si>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</si>
  <si>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</si>
  <si>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</si>
  <si>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</si>
  <si>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</si>
  <si>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</si>
  <si>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</si>
  <si>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</si>
  <si>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</si>
  <si>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</si>
  <si>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</si>
  <si>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</si>
  <si>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</si>
  <si>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</si>
  <si>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</si>
  <si>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</si>
  <si>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</si>
  <si>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</si>
  <si>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</si>
  <si>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</si>
  <si>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</si>
  <si>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</si>
  <si>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</si>
  <si>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</si>
  <si>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</si>
  <si>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</si>
  <si>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</si>
  <si>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</si>
  <si>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</si>
  <si>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</si>
  <si>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</si>
  <si>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</si>
  <si>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</si>
  <si>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</si>
  <si>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</si>
  <si>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</si>
  <si>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</si>
  <si>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</si>
  <si>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</si>
  <si>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</si>
  <si>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</si>
  <si>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</si>
  <si>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</si>
  <si>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</si>
  <si>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</si>
  <si>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</si>
  <si>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</si>
  <si>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</si>
  <si>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</si>
  <si>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</si>
  <si>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</si>
  <si>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</si>
  <si>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</si>
  <si>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</si>
  <si>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</si>
  <si>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</si>
  <si>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</si>
  <si>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</si>
  <si>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</si>
  <si>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</si>
  <si>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</si>
  <si>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</si>
  <si>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</si>
  <si>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</si>
  <si>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</si>
  <si>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</si>
  <si>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</si>
  <si>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</si>
  <si>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</si>
  <si>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</si>
  <si>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</si>
  <si>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</si>
  <si>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</si>
  <si>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</si>
  <si>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</si>
  <si>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</si>
  <si>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</si>
  <si>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</si>
  <si>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</si>
  <si>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</si>
  <si>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</si>
  <si>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at site TS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</si>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</sst>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304.68138159722002</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45967.629807291669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45967.629807291669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45967.629807291669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45967.629807291669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45967.629807291669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45967.629807291669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45967.629807291669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45967.629807291669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45967.629807291669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45967.629807291669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45967.629807291669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45967.629807291669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45967.629807291669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45967.629807291669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45967.629807291669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45967.629807291669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45967.629807291669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45967.629807291669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45967.629807291669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45967.629807291669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45967.629807291669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45967.629807291669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45967.629807291669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45967.629807291669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45967.629807291669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45967.629807291669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45967.629807291669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45967.629807291669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45967.629807291669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45967.629807291669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45967.629807291669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45967.629807291669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45967.629807291669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45967.629807291669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45967.629807291669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45967.629807291669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45967.629807291669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45967.629807291669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45967.629807291669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45967.629807291669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45967.629807291669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45967.629807291669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45967.629807291669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45967.629807291669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45967.629807291669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45967.629807291669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45967.629807291669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45967.629807291669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45967.629807291669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45967.629807291669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45967.629807291669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45967.629807291669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45967.629807291669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45967.629807291669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45967.629807291669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45967.629807291669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45967.629807291669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45967.629807291669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45967.629807291669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45967.629807291669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45967.629807291669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45967.629807291669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45967.629807291669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45967.629807291669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45967.629807291669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45967.629807291669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45967.629807291669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45967.629807291669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45967.629807291669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45967.629807291669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45967.629807291669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45967.629807291669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45967.629807291669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45967.629807291669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45967.629807291669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45967.629807291669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45967.629807291669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45967.629807291669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45967.629807291669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45967.629807291669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45967.629807291669</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45967.629807291669</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3184B002-83A1-4FDD-961B-DB182CD5D1A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142.62996956018469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0.14410127315204591</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45967.629807291669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45967.629807291669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45967.629807291669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45967.629807523146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45967.629807523146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45967.629807523146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45967.629807523146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45967.629807523146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45967.629807523146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45967.629807523146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45967.629807523146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45967.629807523146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45967.629807523146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45967.629807523146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45967.629807523146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45967.629807523146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45967.629807523146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45967.629807523146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45967.629807523146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45967.629807523146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45967.629807523146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45967.629807523146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45967.629807523146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45967.629807523146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45967.629807523146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45967.629807523146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45967.629807523146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45967.629807523146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45967.629807523146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45967.629807523146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45967.629807523146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45967.629807523146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45967.629807523146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45967.629807523146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45967.629807523146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45967.629807523146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45967.629807523146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45967.629807523146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45967.629807523146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45967.629807523146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45967.629807523146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45967.629807523146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45967.629807523146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45967.629807523146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45967.629807523146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45967.629807523146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45967.629807523146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45967.629807523146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45967.629807523146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45967.629807523146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45967.629807523146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45967.629807523146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45967.629807523146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45967.629807523146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45967.629807523146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45967.629807523146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45967.629807523146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45967.629807523146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45967.629807523146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45967.629807523146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45967.629807523146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45967.629807523146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45967.629807523146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45967.629807523146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45967.629807523146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45967.629807523146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45967.629807523146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45967.629807523146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45967.629807523146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45967.629807523146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45967.629807523146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45967.629807523146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45967.629807523146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45967.629807523146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45967.629807523146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45967.629807523146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45967.629807523146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45967.629807523146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45967.629807523146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45967.629807523146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45967.629807523146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45967.629807523146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45967.629807523146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45967.629807523146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45967.629807523146</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45967.629807523146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45967.629807523146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45967.629807523146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45967.629807523146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45967.629807523146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45967.629807523146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45967.629807523146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45967.629807523146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45967.629807523146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45967.629807523146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45967.629807523146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45967.629807523146</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45967.629807523146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45967.629807523146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45967.629807523146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45967.629807523146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45967.629807523146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45967.629807523146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45967.629807523146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45967.629807523146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45967.629807523146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45967.629807523146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45967.629807523146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45967.629807523146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45967.629807523146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45967.629807523146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45967.629807523146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45967.629807523146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45967.629807523146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45967.629807523146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45967.629807523146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45967.629807523146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45967.629807523146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45967.629807523146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45967.629807523146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45967.629807523146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45967.629807523146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45967.629807523146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45967.629807523146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45967.629807523146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45967.629807523146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45967.629807523146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45967.629807523146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45967.629807523146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45967.629807523146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45967.629807523146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45967.629807523146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45967.629807523146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45967.629807523146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45967.629807523146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45967.629807523146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45967.629807523146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45967.629807523146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45967.629807523146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45967.629807523146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45967.629807523146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45967.629807523146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45967.629807523146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45967.629807523146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45967.629807523146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45967.629807523146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45967.629807523146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45967.629807523146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45967.629807523146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45967.629807523146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45967.629807523146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45967.629807523146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45967.629807523146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45967.629807523146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45967.629807523146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45967.629807523146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45967.629807523146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45967.629807523146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45967.629807523146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45967.629807523146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45967.629807523146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45967.629807523146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45967.629807523146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45967.629807523146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45967.629807523146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45967.629807523146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45967.629807523146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45967.629807523146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45967.629807523146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45967.629807523146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45967.629807523146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45967.629807523146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45967.629807523146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45967.629807523146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45967.629807523146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45967.629807523146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45967.629807523146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45967.629807523146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45967.629807523146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45967.629807523146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45967.629807523146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45967.629807523146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45967.629807523146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45967.629807523146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45967.629807523146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45967.629807523146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45967.629807523146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45967.629807523146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45967.629807523146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45967.629807523146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45967.629807523146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45967.629807523146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45967.629807523146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45967.629807523146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45967.629807523146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45967.629807523146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45967.629807523146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45967.629807523146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45967.629807523146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45967.629807523146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45967.629807523146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45967.629807523146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45967.629807523146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45967.629807523146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45967.629807523146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45967.629807523146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45967.629807523146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45967.629807523146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45967.629807523146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45967.629807523146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45967.629807523146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45967.629807523146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45967.629807523146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45967.629807523146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45967.629807523146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45967.629807523146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45967.629807523146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45967.629807523146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45967.629807523146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45967.629807523146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45967.629807523146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45967.629807523146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45967.629807523146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45967.629807523146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45967.629807523146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45967.629807523146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45967.629807523146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45967.629807523146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45967.629807523146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45967.629807523146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45967.629807523146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45967.629807523146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45967.629807523146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45967.629807523146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45967.629807523146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45967.629807523146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45967.629807523146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45967.629807523146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45967.629807523146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45967.629807523146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45967.629807523146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45967.629807523146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45967.629807523146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45967.629807523146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45967.629807523146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45967.629807523146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45967.629807523146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45967.629807523146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45967.629807523146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45967.629807523146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45967.629807523146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45967.629807523146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45967.629807523146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45967.629807523146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45967.629807523146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45967.629807523146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45967.629807523146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45967.629807523146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45967.629807523146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45967.629807523146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45967.629807523146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45967.629807523146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45967.629807523146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45967.629807523146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45967.629807523146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45967.629807523146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45967.629807523146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45967.629807523146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45967.629807523146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45967.629807523146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45967.629807523146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45967.629807523146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45967.629807523146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45967.629807523146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45967.629807523146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45967.629807523146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45967.629807523146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45967.629807523146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45967.629807523146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45967.629807523146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45967.629807523146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45967.629807523146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45967.629807523146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45967.629807523146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45967.629807523146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45967.629807523146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45967.629807523146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45967.629807523146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45967.629807523146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45967.629807523146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45967.629807523146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45967.629807523146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45967.629807523146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45967.629807523146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45967.629807523146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45967.629807523146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45967.629807523146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45967.629807523146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45967.629807523146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45967.629807523146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45967.629807523146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45967.629807523146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45967.629807523146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45967.629807523146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45967.629807523146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45967.629807523146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45967.629807523146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45967.629807523146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45967.629807523146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45967.629807523146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45967.629807523146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45967.629807523146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45967.629807523146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45967.629807523146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45967.629807523146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45967.629807523146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45967.629807523146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45967.629807523146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45967.629807523146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45967.629807523146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45967.629807523146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45967.629807523146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45967.629807523146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45967.629807523146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45967.629807523146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45967.629807523146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45967.629807523146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45967.629807523146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45967.629807523146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45967.629807523146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45967.629807523146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45967.629807523146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45967.629807523146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45967.629807523146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45967.629807523146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45967.629807523146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45967.629807523146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45967.629807523146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45967.629807523146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45967.629807523146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45967.629807523146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45967.629807523146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45967.629807523146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45967.629807523146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45967.629807523146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45967.629807523146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45967.629807523146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45967.629807523146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45967.629807523146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45967.629807523146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45967.629807523146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45967.629807523146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45967.629807523146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45967.629807523146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45967.629807523146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45967.629807523146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45967.629807523146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45967.629807523146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45967.629807523146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45967.629807523146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45967.629807523146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45967.629807523146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45967.629807523146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45967.629807523146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45967.629807523146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45967.629807523146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45967.629807523146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45967.629807523146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45967.629807523146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45967.629807523146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45967.629807523146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45967.629807523146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45967.629807523146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45967.629807523146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45967.629807523146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45967.629807523146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45967.629807523146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45967.629807523146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45967.629807523146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45967.629807523146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45967.629807523146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45967.629807523146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45967.629807523146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45967.629807523146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45967.629807523146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45967.629807523146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45967.629807523146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45967.629807523146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45967.629807523146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45967.629807523146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45967.629807523146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45967.629807523146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45967.629807523146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45967.629807523146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45967.629807523146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45967.629807523146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45967.629807523146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45967.629807523146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45967.629807523146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45967.629807523146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45967.629807523146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45967.629807523146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45967.629807523146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45967.629807523146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45967.629807523146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45967.629807523146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45967.629807523146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45967.629807523146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45967.629807523146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45967.629807523146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45967.629807523146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45967.629807523146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45967.629807523146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45967.629807523146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45967.629807523146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45967.629807523146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45967.629807523146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45967.629807523146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45967.629807523146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45967.629807523146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45967.629807523146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45967.629807523146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45967.629807523146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45967.629807523146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45967.629807523146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45967.629807523146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45967.629807523146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45967.629807523146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45967.629807523146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45967.629807523146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45967.629807523146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45967.629807523146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45967.629807523146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45967.629807523146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45967.629807523146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45967.629807523146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45967.629807523146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45967.629807523146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45967.629807523146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45967.629807523146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45967.629807523146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45967.629807523146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45967.629807523146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45967.629807523146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45967.629807523146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45967.629807523146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45967.629807523146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45967.629807523146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45967.629807523146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45967.629807523146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45967.629807523146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45967.629807523146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45967.629807523146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45967.629807523146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45967.629807523146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45967.629807523146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45967.629807523146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45967.629807523146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45967.629807523146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45967.629807523146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45967.629807523146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45967.629807523146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45967.629807523146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45967.629807523146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45967.629807523146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45967.629807523146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45967.629807523146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45967.629807523146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45967.629807523146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45967.629807523146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45967.629807523146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45967.629807523146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45967.629807523146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45967.629807523146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45967.629807523146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45967.629807523146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45967.629807523146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45967.629807523146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45967.629807523146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45967.629807523146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45967.629807523146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45967.629807523146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45967.629807523146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45967.629807523146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45967.629807523146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45967.629807523146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45967.629807523146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45967.629807523146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45967.629807523146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45967.629807523146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45967.629807523146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45967.629807523146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45967.629807523146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45967.629807523146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45967.629807523146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45967.629807523146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45967.629807523146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45967.629807523146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45967.629807523146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45967.629807523146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45967.629807523146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45967.629807523146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45967.629807523146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45967.629807523146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45967.629807523146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45967.629807523146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45967.629807523146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45967.629807523146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45967.629807523146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45967.629807523146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45967.629807523146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45967.629807523146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45967.629807523146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45967.629807523146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45967.629807523146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45967.629807523146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45967.629807523146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45967.629807523146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45967.629807523146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45967.629807523146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45967.629807523146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45967.629807523146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45967.629807523146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45967.629807523146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45967.629807523146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45967.629807523146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45967.629807523146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45967.629807523146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45967.629807523146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45967.629807523146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45967.629807523146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45967.629807523146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45967.629807523146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45967.629807523146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45967.629807523146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45967.629807523146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45967.629807523146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45967.629807523146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45967.629807523146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45967.629807523146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45967.629807523146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45967.629807523146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45967.629807523146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45967.629807523146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45967.629807523146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45967.629807523146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45967.629807523146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45967.629807523146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45967.629807523146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45967.629807523146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45967.629807523146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45967.629807523146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45967.629807523146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45967.629807523146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45967.629807523146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45967.629807523146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45967.629807523146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45967.629807523146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45967.629807523146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45967.629807523146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45967.629807523146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45967.629807523146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45967.629807523146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45967.629807523146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45967.629807523146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45967.629807523146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45967.629807523146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45967.629807523146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45967.629807523146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45967.629807523146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45967.629807523146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45967.629807523146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45967.629807523146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45967.629807523146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45967.629807523146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45967.629807523146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45967.629807523146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45967.629807523146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45967.629807523146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45967.629807523146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45967.629807523146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45967.629807523146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45967.629807523146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45967.629807523146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45967.629807523146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45967.629807523146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45967.629807523146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45967.629807523146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45967.629807523146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45967.629807523146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45967.629807523146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45967.629807523146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45967.629807523146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45967.629807523146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45967.629807523146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45967.629807523146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45967.629807523146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45967.629807523146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45967.629807523146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45967.629807523146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45967.629807523146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45967.629807523146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45967.629807523146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45967.629807523146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45967.629807523146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45967.629807523146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45967.629807523146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45967.629807523146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45967.629807523146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45967.629807523146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45967.629807523146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45967.629807523146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45967.629807523146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45967.629807523146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45967.629807523146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45967.629807523146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45967.629807523146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45967.629807523146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45967.629807523146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45967.629807523146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45967.629807523146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45967.629807523146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45967.629807523146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45967.629807523146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45967.629807523146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45967.629807523146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45967.629807523146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45967.629807523146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45967.629807523146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45967.629807523146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45967.629807523146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45967.629807523146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45967.629807523146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45967.629807523146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45967.629807523146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45967.629807523146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45967.629807523146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45967.629807523146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45967.629807523146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45967.629807523146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45967.629807523146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45967.629807523146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45967.629807523146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45967.629807523146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45967.629807523146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45967.629807523146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45967.629807523146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45967.629807523146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45967.629807523146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45967.629807523146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45967.629807523146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45967.629807523146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45967.629807523146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45967.629807523146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45967.629807523146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45967.629807523146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45967.629807523146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45967.629807523146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45967.629807523146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45967.629807523146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45967.629807523146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45967.629807523146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45967.629807523146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45967.629807523146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45967.629807523146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45967.629807523146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45967.629807523146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45967.629807523146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45967.629807523146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45967.629807523146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45967.629807523146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45967.629807523146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45967.629807523146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45967.629807523146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45967.629807523146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45967.629807523146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45967.629807523146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45967.629807523146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45967.629807523146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45967.629807523146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45967.629807523146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45967.629807523146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45967.629807523146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45967.629807523146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45967.629807523146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45967.629807523146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45967.629807523146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45967.629807523146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45967.629807523146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45967.629807523146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45967.629807523146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45967.629807523146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45967.629807523146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45967.629807523146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45967.629807523146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45967.629807523146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45967.629807523146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45967.629807523146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45967.629807523146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45967.629807523146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45967.629807523146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45967.629807523146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45967.629807523146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45967.629807523146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45967.629807523146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45967.629807523146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45967.629807523146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45967.629807523146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45967.629807523146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45967.629807523146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45967.629807523146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45967.629807523146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45967.629807523146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45967.629807523146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45967.629807523146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45967.629807523146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45967.629807523146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45967.629807523146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45967.629807523146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45967.629807523146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45967.629807523146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45967.629807523146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45967.629807523146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45967.629807523146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45967.629807523146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45967.629807523146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45967.629807523146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45967.629807523146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45967.629807523146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45967.629807523146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45967.629807523146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45967.629807523146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45967.629807523146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45967.629807523146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45967.629807523146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45967.629807523146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45967.629807523146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45967.629807523146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45967.629807523146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45967.629807523146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45967.629807523146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45967.629807523146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45967.629807523146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45967.629807523146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45967.629807523146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45967.629807523146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45967.629807523146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45967.629807523146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45967.629807523146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45967.629807523146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45967.629807523146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45967.629807523146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45967.629807523146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45967.629807523146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45967.629807523146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45967.629807523146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45967.629807523146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45967.629807523146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45967.629807523146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45967.629807523146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45967.629807523146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45967.629807523146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45967.629807523146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45967.629807523146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45967.629807523146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45967.629807523146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45967.629807523146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45967.629807523146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45967.629807523146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45967.629807523146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45967.629807523146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45967.629807523146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45967.629807523146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45967.629807523146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45967.629807523146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45967.629807523146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45967.629807523146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45967.629807523146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45967.629807523146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45967.629807523146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45967.629807523146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45967.629807523146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45967.629807523146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45967.629807523146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45967.629807523146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45967.629807523146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45967.629807523146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45967.629807523146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45967.629807523146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45967.629807523146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45967.629807523146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45967.629807523146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45967.629807523146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45967.629807523146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45967.629807523146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45967.629807523146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45967.629807523146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45967.629807523146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45967.629807523146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45967.629807523146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45967.629807523146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45967.629807523146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45967.629807523146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45967.629807523146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45967.629807523146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45967.629807523146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45967.629807523146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45967.629807523146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45967.629807523146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45967.629807523146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45967.629807523146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45967.629807523146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45967.629807523146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45967.629807523146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45967.629807523146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45967.629807523146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45967.629807523146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45967.629807523146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45967.629807523146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45967.629807523146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45967.629807523146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45967.629807523146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45967.629807523146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45967.629807523146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45967.629807523146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45967.629807523146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45967.629807523146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45967.629807523146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45967.629807523146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45967.629807523146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45967.629807523146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45967.629807523146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45967.629807523146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45967.629807523146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45967.629807523146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45967.629807523146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45967.629807523146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45967.629807523146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45967.629807523146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45967.629807523146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45967.629807523146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45967.629807523146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45967.629807523146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45967.629807523146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45967.629807523146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45967.629807523146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45967.629807523146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45967.629807523146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45967.629807523146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45967.629807523146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45967.629807523146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45967.629807523146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45967.629807523146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45967.629807523146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45967.629807523146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45967.629807523146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45967.629807523146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45967.629807523146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45967.629807523146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45967.629807523146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45967.629807523146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45967.629807523146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45967.629807523146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45967.629807523146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45967.629807523146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45967.629807523146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45967.629807523146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45967.629807523146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45967.629807523146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45967.629807523146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45967.629807523146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45967.629807523146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45967.629807523146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45967.629807523146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45967.629807523146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45967.629807523146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45967.629807523146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45967.629807523146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45967.629807523146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45967.629807523146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45967.629807523146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45967.629807523146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45967.629807523146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45967.629807523146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45967.629807523146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45967.629807523146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45967.629807523146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45967.629807523146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45967.629807523146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45967.629807523146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45967.629807523146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45967.629807523146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45967.629807523146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45967.629807523146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45967.629807523146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45967.629807523146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45967.629807523146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45967.629807523146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45967.629807523146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45967.629807523146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45967.629807523146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45967.629807523146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45967.629807523146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45967.629807523146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45967.629807523146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45967.629807523146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45967.629807523146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45967.629807523146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45967.629807523146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45967.629807523146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45967.629807523146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45967.629807523146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45967.629807523146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45967.629807523146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45967.629807523146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45967.629807523146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45967.629807523146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45967.629807523146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45967.629807523146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45967.629807523146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45967.629807523146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45967.629807523146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45967.629807523146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45967.629807523146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45967.629807523146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45967.629807523146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45967.629807523146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45967.629807523146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45967.629807523146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45967.629807523146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45967.629807523146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45967.629807523146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45967.629807523146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45967.629807523146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45967.629807523146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45967.629807523146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45967.629807523146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45967.629807523146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45967.629807523146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45967.629807523146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45967.629807523146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45967.629807523146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45967.629807523146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45967.629807523146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45967.629807523146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45967.629807523146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45967.629807523146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45967.629807523146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45967.629807523146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45967.629807523146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45967.629807523146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45967.629807523146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45967.629807523146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45967.629807523146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45967.629807523146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45967.629807523146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45967.629807523146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45967.629807523146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45967.629807523146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45967.629807523146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45967.629807523146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45967.629807523146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45967.629807523146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45967.629807523146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45967.629807523146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45967.629807523146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45967.629807523146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45967.629807523146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45967.629807523146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45967.629807523146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45967.629807523146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45967.629807523146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45967.629807523146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45967.629807523146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45967.629807523146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45967.629807523146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45967.629807523146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45967.629807523146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45967.629807523146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45967.629807523146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45967.629807523146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45967.629807523146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45967.629807523146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45967.629807523146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45967.629807523146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45967.629807523146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45967.629807523146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45967.629807523146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45967.629807523146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45967.629807523146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45967.629807523146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45967.629807523146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45967.629807523146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45967.629807523146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45967.629807523146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45967.629807523146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45967.629807523146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45967.629807523146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45967.629807523146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45967.629807523146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45967.629807523146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45967.629807523146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45967.629807523146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45967.629807523146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45967.629807523146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45967.629807523146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45967.629807523146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45967.629807523146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45967.629807523146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45967.629807523146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45967.629807523146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45967.629807523146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45967.629807523146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45967.629807523146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45967.629807523146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45967.629807523146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45967.629807523146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45967.629807523146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45967.629807523146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45967.629807523146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45967.629807523146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45967.629807523146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45967.629807523146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45967.629807523146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45967.629807523146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45967.629807523146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45967.629807523146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45967.629807523146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45967.629807523146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45967.629807523146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45967.629807523146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45967.629807523146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45967.629807523146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45967.629807523146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45967.629807523146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45967.629807523146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45967.629807523146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45967.629807523146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45967.629807523146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45967.629807523146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45967.629807523146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45967.629807523146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45967.629807523146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45967.629807523146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45967.629807523146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45967.629807523146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45967.629807523146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45967.629807523146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45967.629807523146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45967.629807523146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45967.629807523146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45967.629807523146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45967.629807523146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45967.629807523146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45967.629807523146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45967.629807523146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45967.629807523146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45967.629807523146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45967.629807523146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45967.629807523146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45967.629807523146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45967.629807523146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45967.629807523146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45967.629807523146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45967.629807523146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45967.629807523146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45967.629807523146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45967.629807523146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45967.629807523146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45967.629807523146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45967.629807523146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45967.629807523146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45967.629807523146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45967.629807523146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45967.629807523146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45967.629807523146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45967.629807523146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45967.629807523146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45967.629807523146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45967.629807523146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45967.629807523146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45967.629807523146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45967.629807523146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45967.629807523146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45967.629807523146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45967.629807523146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45967.629807523146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45967.629807523146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45967.629807523146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45967.629807523146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45967.629807523146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45967.629807523146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45967.629807523146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45967.629807523146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45967.629807523146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45967.629807523146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45967.629807523146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45967.629807523146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45967.629807523146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45967.629807523146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45967.629807523146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45967.629807523146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45967.629807523146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45967.629807523146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45967.629807523146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45967.629807523146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45967.629807523146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45967.629807523146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45967.629807523146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45967.629807523146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45967.629807523146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45967.629807523146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45967.629807523146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45967.629807523146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45967.629807523146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45967.629807523146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45967.629807523146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45967.629807523146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45967.629807523146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45967.629807523146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45967.629807523146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45967.629807523146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45967.629807523146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45967.629807523146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45967.629807523146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45967.629807523146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45967.629807523146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45967.629807523146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45967.629807523146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45967.629807523146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45967.629807523146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45967.629807523146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45967.629807523146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45967.629807523146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45967.629807523146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45967.629807523146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45967.629807523146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45967.629807523146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45967.629807523146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45967.629807523146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45967.629807523146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45967.629807523146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45967.629807523146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45967.629807523146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45967.629807523146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45967.629807523146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45967.629807523146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45967.629807523146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264.14908993054996</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4</v>
      </c>
      <c r="D3" s="92" t="s">
        <v>36675</v>
      </c>
      <c r="E3" s="95" t="s">
        <v>39021</v>
      </c>
      <c r="F3" s="112">
        <v>45967.395231481481</v>
      </c>
      <c r="G3" s="113">
        <f ca="1">IFERROR(NOW()-F3,"")</f>
        <v>0.23457604166469537</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0.14807141203345964</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1</v>
      </c>
      <c r="D5" s="92" t="s">
        <v>35241</v>
      </c>
      <c r="E5" s="95" t="s">
        <v>39021</v>
      </c>
      <c r="F5" s="112"/>
      <c r="G5" s="113">
        <f ca="1">IFERROR(NOW()-F5,"")</f>
        <v>45967.629807523146</v>
      </c>
      <c r="H5" s="112">
        <v>45967.486990740741</v>
      </c>
      <c r="I5" s="108" t="str">
        <f>IFERROR(VLOOKUP(D5,DB!A:F,6,0),"")</f>
        <v>Generator-SG</v>
      </c>
      <c r="J5" s="108" t="str">
        <f>IFERROR(VLOOKUP(D5,DB!A:G,7,0),"")</f>
        <v>Dead</v>
      </c>
      <c r="K5" s="114" t="s">
        <v>39117</v>
      </c>
      <c r="L5" s="110" t="str">
        <f>IFERROR(VLOOKUP(D5,DB!A:I,9,0),"")</f>
        <v>Latis</v>
      </c>
    </row>
    <row r="6" spans="1:16" ht="15" customHeight="1">
      <c r="A6" s="108" t="s">
        <v>39118</v>
      </c>
      <c r="B6" s="108" t="str">
        <f>IFERROR(VLOOKUP(D6,DB!A:K,11,0),"")</f>
        <v>R4</v>
      </c>
      <c r="C6" s="109">
        <v>2</v>
      </c>
      <c r="D6" s="92" t="s">
        <v>36681</v>
      </c>
      <c r="E6" s="95" t="s">
        <v>39021</v>
      </c>
      <c r="F6" s="112">
        <v>45967.581562500003</v>
      </c>
      <c r="G6" s="113">
        <f ca="1">IFERROR(NOW()-F6,"")</f>
        <v>4.8245023142953869E-2</v>
      </c>
      <c r="H6" s="112">
        <v>45967.572534722225</v>
      </c>
      <c r="I6" s="108" t="str">
        <f>IFERROR(VLOOKUP(D6,DB!A:F,6,0),"")</f>
        <v>SCECO</v>
      </c>
      <c r="J6" s="108" t="str">
        <f>IFERROR(VLOOKUP(D6,DB!A:G,7,0),"")</f>
        <v>In progress</v>
      </c>
      <c r="K6" s="114" t="s">
        <v>39119</v>
      </c>
      <c r="L6" s="110" t="str">
        <f>IFERROR(VLOOKUP(D6,DB!A:I,9,0),"")</f>
        <v>Latis</v>
      </c>
    </row>
    <row r="7" spans="1:16" ht="15" customHeight="1">
      <c r="A7" s="108" t="s">
        <v>39120</v>
      </c>
      <c r="B7" s="108" t="str">
        <f>IFERROR(VLOOKUP(D7,DB!A:K,11,0),"")</f>
        <v>R4</v>
      </c>
      <c r="C7" s="109">
        <v>2</v>
      </c>
      <c r="D7" s="92" t="s">
        <v>37323</v>
      </c>
      <c r="E7" s="95" t="s">
        <v>39021</v>
      </c>
      <c r="F7" s="112">
        <v>45967.59003472222</v>
      </c>
      <c r="G7" s="113">
        <f ca="1">IFERROR(NOW()-F7,"")</f>
        <v>3.9772569449269213E-2</v>
      </c>
      <c r="H7" s="112">
        <v>45967.579270833332</v>
      </c>
      <c r="I7" s="108" t="str">
        <f>IFERROR(VLOOKUP(D7,DB!A:F,6,0),"")</f>
        <v>SCECO</v>
      </c>
      <c r="J7" s="108" t="str">
        <f>IFERROR(VLOOKUP(D7,DB!A:G,7,0),"")</f>
        <v>Dead</v>
      </c>
      <c r="K7" s="114" t="s">
        <v>39119</v>
      </c>
      <c r="L7" s="110" t="str">
        <f>IFERROR(VLOOKUP(D7,DB!A:I,9,0),"")</f>
        <v>Latis</v>
      </c>
    </row>
    <row r="8" spans="1:16" ht="15" customHeight="1">
      <c r="A8" s="108"/>
      <c r="B8" s="108" t="str">
        <f>IFERROR(VLOOKUP(D8,DB!A:K,11,0),"")</f>
        <v/>
      </c>
      <c r="C8" s="109"/>
      <c r="D8" s="92"/>
      <c r="E8" s="95"/>
      <c r="F8" s="112"/>
      <c r="G8" s="113">
        <f ca="1">IFERROR(NOW()-F8,"")</f>
        <v>45967.629807291669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45967.629807523146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45967.629807523146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45967.629807523146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45967.629807523146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45967.629807523146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45967.629807523146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45967.629807523146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45967.629807523146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45967.629807523146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45967.629807523146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45967.629807523146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45967.629807523146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45967.629807523146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45967.629807523146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45967.629807523146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45967.629807523146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45967.629807523146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45967.629807523146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45967.629807523146</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45967.629807523146</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workbookViewId="0">
      <selection activeCell="K16" sqref="K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75.797747106480529</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41.440930208329519</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18.968696412033751</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2.6925578698865138E-2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45967.629807523146</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45967.629807523146</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45967.629807523146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45967.629807523146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45967.629807523146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45967.629807523146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45967.629807523146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45967.629807523146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45967.629807523146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45967.629807523146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45967.629807523146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45967.629807523146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45967.629807523146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45967.629807523146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45967.629807523146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45967.629807523146</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45967.629807523146</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45967.629807523146</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45967.629807523146</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45967.629807523146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45967.629807523146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45967.629807523146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45967.629807523146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45967.629807523146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45967.629807523146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45967.629807523146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45967.629807523146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45967.629807523146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45967.629807523146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45967.629807523146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45967.629807523146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45967.629807523146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45967.629807523146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45967.629807523146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45967.629807523146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45967.629807523146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45967.629807523146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45967.629807523146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45967.629807523146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45967.629807523146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45967.629807523146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45967.629807523146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45967.629807523146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45967.629807523146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45967.629807523146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45967.629807523146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45967.629807523146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45967.629807523146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45967.629807523146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45967.629807523146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45967.629807523146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45967.629807523146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45967.629807523146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45967.629807523146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45967.629807523146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45967.629807523146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45967.629807523146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45967.629807523146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45967.629807523146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45967.629807523146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45967.629807523146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45967.629807523146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45967.629807523146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45967.629807523146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45967.629807523146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45967.629807523146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45967.629807523146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45967.629807523146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45967.629807523146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45967.629807523146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45967.629807523146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45967.629807523146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45967.629807523146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45967.629807523146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45967.629807523146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45967.629807523146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45967.629807523146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45967.629807523146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45967.629807523146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45967.629807523146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45967.629807523146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45967.629807523146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45967.629807523146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45967.629807523146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45967.629807523146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45967.629807523146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45967.629807523146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45967.629807523146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45967.629807523146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45967.629807523146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45967.629807523146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45967.629807523146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45967.629807523146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45967.629807523146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45967.629807523146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45967.629807523146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45967.629807523146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45967.629807523146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45967.629807523146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45967.629807523146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45967.629807523146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45967.629807523146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45967.629807523146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45967.629807523146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45967.629807523146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45967.629807523146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45967.629807523146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45967.629807523146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45967.629807523146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45967.629807523146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45967.629807523146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45967.629807523146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45967.629807523146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45967.629807523146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45967.629807523146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45967.629807523146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45967.629807523146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45967.629807523146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45967.629807523146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45967.629807523146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45967.629807523146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45967.629807523146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45967.629807523146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45967.629807523146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45967.629807523146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45967.629807523146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45967.629807523146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45967.629807523146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45967.629807523146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45967.629807523146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45967.629807523146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45967.629807523146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45967.629807523146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45967.629807523146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45967.629807523146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45967.629807523146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45967.629807523146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45967.629807523146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45967.629807523146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45967.629807523146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45967.629807523146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45967.629807523146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45967.629807523146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45967.629807523146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45967.629807523146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45967.629807523146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45967.629807523146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45967.629807523146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45967.629807523146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45967.629807523146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45967.629807523146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45967.629807523146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45967.629807523146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45967.629807523146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45967.629807523146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45967.629807523146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45967.629807523146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45967.629807523146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45967.629807523146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45967.629807523146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45967.629807523146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45967.629807523146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45967.629807523146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45967.629807523146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45967.629807523146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45967.629807523146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45967.629807523146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45967.629807523146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45967.629807523146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45967.629807523146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45967.629807523146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45967.629807523146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45967.629807523146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45967.629807523146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45967.629807523146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45967.629807523146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45967.629807523146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45967.629807523146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45967.629807523146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45967.629807523146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45967.629807523146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45967.629807523146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45967.629807523146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45967.629807523146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45967.629807523146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45967.629807523146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45967.629807523146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45967.629807523146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45967.629807523146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45967.629807523146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45967.629807523146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45967.629807523146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45967.629807523146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45967.629807523146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45967.629807523146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45967.629807523146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45967.629807523146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45967.629807523146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45967.629807523146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45967.629807523146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45967.629807523146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45967.629807523146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45967.629807523146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45967.629807523146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45967.629807523146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45967.629807523146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45967.629807523146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45967.629807523146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45967.629807523146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45967.629807523146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45967.629807523146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45967.629807523146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45967.629807523146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45967.629807523146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45967.629807523146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45967.629807523146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45967.629807523146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45967.629807523146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45967.629807523146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45967.629807523146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45967.629807523146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45967.629807523146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45967.629807523146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45967.629807523146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45967.629807523146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45967.629807523146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45967.629807523146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45967.629807523146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45967.629807523146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45967.629807523146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45967.629807523146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45967.629807523146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45967.629807523146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45967.629807523146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45967.629807523146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45967.629807523146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45967.629807523146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45967.629807523146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45967.629807523146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45967.629807523146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45967.629807523146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45967.629807523146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45967.629807523146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45967.629807523146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45967.629807523146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45967.629807523146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45967.629807523146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45967.629807523146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45967.629807523146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45967.629807523146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45967.629807523146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45967.629807523146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45967.629807523146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45967.629807523146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45967.629807523146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45967.629807523146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45967.629807523146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45967.629807523146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45967.629807523146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45967.629807523146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45967.629807523146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45967.629807523146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45967.629807523146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45967.629807523146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45967.629807523146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45967.629807523146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45967.629807523146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45967.629807523146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45967.629807523146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45967.629807523146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45967.629807523146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45967.629807523146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45967.629807523146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45967.629807523146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45967.629807523146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45967.629807523146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45967.629807523146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45967.629807523146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45967.629807523146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45967.629807523146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45967.629807523146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45967.629807523146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45967.629807523146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45967.629807523146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45967.629807523146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45967.629807523146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45967.629807523146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45967.629807523146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45967.629807523146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45967.629807523146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45967.629807523146</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row r="124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45967.629807291669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45967.629807291669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45967.629807291669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45967.629807291669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45967.629807291669</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45967.629807291669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45967.629807291669</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45967.629807291669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45967.629807291669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45967.629807291669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45967.629807291669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45967.629807291669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45967.629807291669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45967.629807291669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45967.629807291669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45967.629807291669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45967.629807291669</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45967.629807291669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45967.629807291669</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45967.629807291669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45967.629807291669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45967.629807291669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45967.629807291669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45967.629807291669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45967.629807291669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45967.629807291669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45967.629807291669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45967.629807291669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45967.629807291669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45967.629807291669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45967.629807291669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45967.629807291669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45967.629807291669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45967.629807291669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45967.629807291669</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