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80" documentId="13_ncr:1_{F6CB121F-512D-4AA6-A0C1-0FB36C537598}" xr6:coauthVersionLast="47" xr6:coauthVersionMax="47" xr10:uidLastSave="{FA5164AA-1BEC-440A-8C49-076690B031B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<sst xmlns="http://schemas.openxmlformats.org/spreadsheetml/2006/main" count="180321" uniqueCount="39129">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</sst>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300.18022673611267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45963.128652662039</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45963.128652662039</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45963.128652662039</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45963.128652662039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45963.128652662039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45963.128652662039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45963.128652662039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45963.128652662039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45963.128652662039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45963.128652662039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45963.128652662039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45963.128652662039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45963.128652662039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45963.128652662039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45963.128652662039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45963.128652662039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45963.128652662039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45963.128652662039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45963.128652662039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45963.128652662039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45963.128652662039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45963.128652662039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45963.128652662039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45963.128652662039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45963.128652662039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45963.128652662039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45963.128652662039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45963.128652662039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45963.128652662039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45963.128652662039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45963.128652662039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45963.128652662039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45963.128652662039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45963.128652662039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45963.128652662039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45963.128652662039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45963.128652662039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45963.128652662039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45963.128652662039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45963.128652662039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45963.128652662039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45963.128652662039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45963.128652662039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45963.128652662039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45963.128652662039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45963.128652662039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45963.128652662039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45963.128652662039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45963.128652662039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45963.128652662039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45963.128652662039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45963.128652662039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45963.128652662039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45963.128652662039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45963.128652662039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45963.128652662039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45963.128652662039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45963.128652662039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45963.128652662039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45963.128652662039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45963.128652662039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45963.128652662039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45963.128652662039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45963.128652662039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45963.128652662039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45963.128652662039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45963.128652662039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45963.128652662039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45963.128652662039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45963.128652662039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45963.128652662039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45963.128652662039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45963.128652662039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45963.128652662039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45963.128652662039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45963.128652662039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45963.128652662039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45963.128652662039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45963.128652662039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45963.128652662039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45963.128652662039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45963.128652662039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45963.128652662039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45963.128652662039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45963.128652662039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45963.128652662039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45963.128652662039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45963.128652662039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45963.128652662039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45963.128652662039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45963.128652662039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45963.128652662039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45963.128652662039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45963.128652662039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45963.128652662039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45963.128652662039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45963.128652662039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45963.128652662039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45963.128652662039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45963.128652662039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45963.128652662039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45963.128652662039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45963.128652662039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45963.128652662039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45963.128652662039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45963.128652662039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45963.128652662039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45963.128652662039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45963.128652662039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45963.128652662039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45963.128652662039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45963.128652662039</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45963.128652662039</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45963.128652662039</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45963.128652662039</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18E00857-9655-4350-AF66-222390693D44}"/>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138.12881469907734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4.3865693287079921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0.35476377315353602</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25661</v>
      </c>
      <c r="E6" s="113"/>
      <c r="F6" s="114"/>
      <c r="G6" s="115">
        <f ca="1">IFERROR(NOW()-F6,"-")</f>
        <v>45963.128652662039</v>
      </c>
      <c r="H6" s="114"/>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45963.128652662039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45963.128652662039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45963.128652662039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45963.128652662039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45963.128652662039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45963.128652662039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45963.128652662039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45963.128652662039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45963.128652662039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45963.128652662039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45963.128652662039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45963.128652662039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45963.128652662039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45963.128652662039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45963.128652662039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45963.128652662039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45963.128652662039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45963.128652662039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45963.128652662039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45963.128652662039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45963.128652662039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45963.128652662039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45963.128652662039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45963.128652662039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45963.128652662039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45963.128652662039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45963.128652662039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45963.128652662039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45963.128652662039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45963.128652662039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45963.128652662039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45963.128652662039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45963.128652662039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45963.128652662039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45963.128652662039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45963.128652662039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45963.128652662039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45963.128652662039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45963.128652662039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45963.128652662039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45963.128652662039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45963.128652662039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45963.128652662039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45963.128652662039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45963.128652662039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45963.128652662039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45963.128652662039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45963.128652662039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45963.128652662039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45963.128652662039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45963.128652662039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45963.128652662039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45963.128652662039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45963.128652662039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45963.128652662039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45963.128652662039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45963.128652662039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45963.128652662039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45963.128652662039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45963.128652662039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45963.128652662039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45963.128652662039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45963.128652662039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45963.128652662039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45963.128652662039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45963.128652662039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45963.128652662039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45963.128652662039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45963.128652662039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45963.128652662039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45963.128652662039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45963.128652662039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45963.128652662039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45963.128652662039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45963.128652662039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45963.128652662039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45963.128652662039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45963.128652662039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45963.128652662039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45963.128652662039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45963.128652662039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45963.128652662039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45963.128652662039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45963.128652662039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45963.128652662039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45963.128652662039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45963.128652662039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45963.128652662039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45963.128652662039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45963.128652662039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45963.128652662039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45963.128652662039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45963.128652662039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45963.128652662039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45963.128652662039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45963.128652662039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45963.128652662039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45963.128652662039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45963.128652662039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45963.128652662039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45963.128652662039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45963.128652662039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45963.128652662039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45963.128652662039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45963.128652662039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45963.128652662039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45963.128652662039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45963.128652662039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45963.128652662039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45963.128652662039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45963.128652662039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45963.128652662039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45963.128652662039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45963.128652662039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45963.128652662039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45963.128652662039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45963.128652662039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45963.128652662039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45963.128652662039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45963.128652662039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45963.128652662039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45963.128652662039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45963.128652662039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45963.128652662039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45963.128652662039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45963.128652662039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45963.128652662039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45963.128652662039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45963.128652662039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45963.128652662039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45963.128652662039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45963.128652662039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45963.128652662039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45963.128652662039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45963.128652662039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45963.128652662039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45963.128652662039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45963.128652662039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45963.128652662039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45963.128652662039</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45963.128652662039</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45963.128652662039</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45963.128652662039</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45963.128652662039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45963.128652662039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45963.128652662039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45963.128652662039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45963.128652662039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45963.128652662039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45963.128652662039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45963.128652662039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45963.128652662039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45963.128652662039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45963.128652662039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45963.128652662039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45963.128652662039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45963.128652662039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45963.128652662039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45963.128652662039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45963.128652662039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45963.128652662039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45963.128652662039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45963.128652662039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45963.128652662039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45963.128652662039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45963.128652662039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45963.128652662039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45963.128652662039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45963.128652662039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45963.128652662039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45963.128652662039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45963.128652662039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45963.128652662039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45963.128652662039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45963.128652662039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45963.128652662039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45963.128652662039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45963.128652662039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45963.128652662039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45963.128652662039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45963.128652662039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45963.128652662039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45963.128652662039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45963.128652662039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45963.128652662039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45963.128652662039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45963.128652662039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45963.128652662039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45963.128652662039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45963.128652662039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45963.128652662039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45963.128652662039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45963.128652662039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45963.128652662039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45963.128652662039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45963.128652662039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45963.128652662039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45963.128652662039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45963.128652662039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45963.128652662039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45963.128652662039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45963.128652662039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45963.128652662039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45963.128652662039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45963.128652662039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45963.128652662039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45963.128652662039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45963.128652662039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45963.128652662039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45963.128652662039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45963.128652662039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45963.128652662039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45963.128652662039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45963.128652662039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45963.128652662039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45963.128652662039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45963.128652662039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45963.128652662039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45963.128652662039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45963.128652662039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45963.128652662039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45963.128652662039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45963.128652662039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45963.128652662039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45963.128652662039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45963.128652662039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45963.128652662039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45963.128652662039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45963.128652662039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45963.128652662039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45963.128652662039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45963.128652662039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45963.128652662039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45963.128652662039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45963.128652662039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45963.128652662039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45963.128652662039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45963.128652662039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45963.128652662039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45963.128652662039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45963.128652662039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45963.128652662039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45963.128652662039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45963.128652662039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45963.128652662039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45963.128652662039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45963.128652662039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45963.128652662039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45963.128652662039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45963.128652662039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45963.128652662039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45963.128652662039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45963.128652662039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45963.128652662039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45963.128652662039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45963.128652662039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45963.128652662039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45963.128652662039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45963.128652662039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45963.128652662039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45963.128652662039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45963.128652662039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45963.128652662039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45963.128652662039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45963.128652662039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45963.128652662039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45963.128652662039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45963.128652662039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45963.128652662039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45963.128652662039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45963.128652662039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45963.128652662039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45963.128652662039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45963.128652662039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45963.128652662039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45963.128652662039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45963.128652662039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45963.128652662039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45963.128652662039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45963.128652662039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45963.128652662039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45963.128652662039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45963.128652662039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45963.128652662039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45963.128652662039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45963.128652662039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45963.128652662039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45963.128652662039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45963.128652662039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45963.128652662039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45963.128652662039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45963.128652662039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45963.128652662039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45963.128652662039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45963.128652662039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45963.128652662039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45963.128652662039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45963.128652662039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45963.128652662039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45963.128652662039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45963.128652662039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45963.128652662039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45963.128652662039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45963.128652662039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45963.128652662039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45963.128652662039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45963.128652662039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45963.128652662039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45963.128652662039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45963.128652662039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45963.128652662039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45963.128652662039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45963.128652662039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45963.128652662039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45963.128652662039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45963.128652662039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45963.128652662039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45963.128652662039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45963.128652662039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45963.128652662039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45963.128652662039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45963.128652662039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45963.128652662039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45963.128652662039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45963.128652662039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45963.128652662039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45963.128652662039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45963.128652662039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45963.128652662039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45963.128652662039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45963.128652662039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45963.128652662039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45963.128652662039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45963.128652662039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45963.128652662039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45963.128652662039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45963.128652662039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45963.128652662039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45963.128652662039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45963.128652662039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45963.128652662039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45963.128652662039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45963.128652662039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45963.128652662039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45963.128652662039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45963.128652662039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45963.128652662039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45963.128652662039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45963.128652662039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45963.128652662039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45963.128652662039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45963.128652662039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45963.128652662039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45963.128652662039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45963.128652662039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45963.128652662039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45963.128652662039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45963.128652662039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45963.128652662039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45963.128652662039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45963.128652662039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45963.128652662039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45963.128652662039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45963.128652662039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45963.128652662039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45963.128652662039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45963.128652662039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45963.128652662039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45963.128652662039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45963.128652662039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45963.128652662039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45963.128652662039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45963.128652662039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45963.128652662039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45963.128652662039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45963.128652662039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45963.128652662039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45963.128652662039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45963.128652662039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45963.128652662039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45963.128652662039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45963.128652662039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45963.128652662039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45963.128652662039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45963.128652662039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45963.128652662039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45963.128652662039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45963.128652662039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45963.128652662039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45963.128652662039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45963.128652662039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45963.128652662039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45963.128652662039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45963.128652662039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45963.128652662039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45963.128652662039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45963.128652662039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45963.128652662039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45963.128652662039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45963.128652662039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45963.128652662039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45963.128652662039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45963.128652662039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45963.128652662039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45963.128652662039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45963.128652662039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45963.128652662039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45963.128652662039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45963.128652662039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45963.128652662039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45963.128652662039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45963.128652662039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45963.128652662039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45963.128652662039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45963.128652662039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45963.128652662039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45963.128652662039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45963.128652662039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45963.128652662039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45963.128652662039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45963.128652662039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45963.128652662039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45963.128652662039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45963.128652662039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45963.128652662039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45963.128652662039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45963.128652662039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45963.128652662039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45963.128652662039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45963.128652662039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45963.128652662039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45963.128652662039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45963.128652662039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45963.128652662039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45963.128652662039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45963.128652662039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45963.128652662039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45963.128652662039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45963.128652662039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45963.128652662039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45963.128652662039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45963.128652662039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45963.128652662039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45963.128652662039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45963.128652662039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45963.128652662039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45963.128652662039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45963.128652662039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45963.128652662039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45963.128652662039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45963.128652662039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45963.128652662039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45963.128652662039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45963.128652662039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45963.128652662039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45963.128652662039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45963.128652662039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45963.128652662039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45963.128652662039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45963.128652662039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45963.128652662039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45963.128652662039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45963.128652662039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45963.128652662039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45963.128652662039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45963.128652662039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45963.128652662039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45963.128652662039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45963.128652662039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45963.128652662039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45963.128652662039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45963.128652662039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45963.128652662039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45963.128652662039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45963.128652662039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45963.128652662039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45963.128652662039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45963.128652662039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45963.128652662039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45963.128652662039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45963.128652662039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45963.128652662039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45963.128652662039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45963.128652662039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45963.128652662039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45963.128652662039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45963.128652662039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45963.128652662039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45963.128652662039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45963.128652662039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45963.128652662039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45963.128652662039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45963.128652662039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45963.128652662039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45963.128652662039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45963.128652662039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45963.128652662039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45963.128652662039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45963.128652662039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45963.128652662039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45963.128652662039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45963.128652662039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45963.128652662039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45963.128652662039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45963.128652662039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45963.128652662039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45963.128652662039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45963.128652662039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45963.128652662039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45963.128652662039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45963.128652662039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45963.128652662039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45963.128652662039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45963.128652662039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45963.128652662039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45963.128652662039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45963.128652662039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45963.128652662039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45963.128652662039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45963.128652662039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45963.128652662039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45963.128652662039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45963.128652662039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45963.128652662039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45963.128652662039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45963.128652662039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45963.128652662039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45963.128652662039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45963.128652662039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45963.128652662039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45963.128652662039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45963.128652662039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45963.128652662039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45963.128652662039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45963.128652662039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45963.128652662039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45963.128652662039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45963.128652662039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45963.128652662039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45963.128652662039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45963.128652662039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45963.128652662039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45963.128652662039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45963.128652662039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45963.128652662039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45963.128652662039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45963.128652662039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45963.128652662039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45963.128652662039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45963.128652662039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45963.128652662039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45963.128652662039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45963.128652662039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45963.128652662039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45963.128652662039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45963.128652662039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45963.128652662039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45963.128652662039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45963.128652662039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45963.128652662039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45963.128652662039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45963.128652662039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45963.128652662039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45963.128652662039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45963.128652662039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45963.128652662039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45963.128652662039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45963.128652662039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45963.128652662039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45963.128652662039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45963.128652662039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45963.128652662039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45963.128652662039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45963.128652662039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45963.128652662039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45963.128652662039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45963.128652662039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45963.128652662039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45963.128652662039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45963.128652662039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45963.128652662039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45963.128652662039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45963.128652662039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45963.128652662039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45963.128652662039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45963.128652662039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45963.128652662039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45963.128652662039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45963.128652662039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45963.128652662039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45963.128652662039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45963.128652662039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45963.128652662039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45963.128652662039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45963.128652662039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45963.128652662039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45963.128652662039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45963.128652662039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45963.128652662039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45963.128652662039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45963.128652662039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45963.128652662039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45963.128652662039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45963.128652662039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45963.128652662039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45963.128652662039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45963.128652662039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45963.128652662039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45963.128652662039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45963.128652662039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45963.128652662039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45963.128652662039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45963.128652662039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45963.128652662039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45963.128652662039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45963.128652662039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45963.128652662039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45963.128652662039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45963.128652662039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45963.128652662039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45963.128652662039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45963.128652662039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45963.128652662039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45963.128652662039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45963.128652662039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45963.128652662039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45963.128652662039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45963.128652662039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45963.128652662039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45963.128652662039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45963.128652662039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45963.128652662039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45963.128652662039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45963.128652662039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45963.128652662039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45963.128652662039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45963.128652662039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45963.128652662039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45963.128652662039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45963.128652662039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45963.128652662039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45963.128652662039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45963.128652662039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45963.128652662039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45963.128652662039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45963.128652662039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45963.128652662039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45963.128652662039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45963.128652662039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45963.128652662039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45963.128652662039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45963.128652662039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45963.128652662039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45963.128652662039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45963.128652662039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45963.128652662039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45963.128652662039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45963.128652662039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45963.128652662039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45963.128652662039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45963.128652662039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45963.128652662039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45963.128652662039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45963.128652662039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45963.128652662039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45963.128652662039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45963.128652662039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45963.128652662039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45963.128652662039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45963.128652662039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45963.128652662039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45963.128652662039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45963.128652662039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45963.128652662039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45963.128652662039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45963.128652662039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45963.128652662039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45963.128652662039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45963.128652662039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45963.128652662039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45963.128652662039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45963.128652662039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45963.128652662039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45963.128652662039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45963.128652662039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45963.128652662039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45963.128652662039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45963.128652662039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45963.128652662039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45963.128652662039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45963.128652662039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45963.128652662039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45963.128652662039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45963.128652662039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45963.128652662039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45963.128652662039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45963.128652662039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45963.128652662039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45963.128652662039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45963.128652662039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45963.128652662039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45963.128652662039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45963.128652662039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45963.128652662039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45963.128652662039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45963.128652662039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45963.128652662039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45963.128652662039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45963.128652662039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45963.128652662039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45963.128652662039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45963.128652662039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45963.128652662039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45963.128652662039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45963.128652662039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45963.128652662039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45963.128652662039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45963.128652662039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45963.128652662039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45963.128652662039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45963.128652662039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45963.128652662039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45963.128652662039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45963.128652662039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45963.128652662039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45963.128652662039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45963.128652662039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45963.128652662039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45963.128652662039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45963.128652662039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45963.128652662039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45963.128652662039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45963.128652662039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45963.128652662039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45963.128652662039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45963.128652662039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45963.128652662039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45963.128652662039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45963.128652662039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45963.128652662039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45963.128652662039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45963.128652662039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45963.128652662039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45963.128652662039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45963.128652662039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45963.128652662039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45963.128652662039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45963.128652662039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45963.128652662039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45963.128652662039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45963.128652662039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45963.128652662039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45963.128652662039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45963.128652662039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45963.128652662039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45963.128652662039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45963.128652662039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45963.128652662039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45963.128652662039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45963.128652662039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45963.128652662039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45963.128652662039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45963.128652662039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45963.128652662039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45963.128652662039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45963.128652662039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45963.128652662039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45963.128652662039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45963.128652662039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45963.128652662039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45963.128652662039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45963.128652662039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45963.128652662039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45963.128652662039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45963.128652662039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45963.128652662039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45963.128652662039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45963.128652662039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45963.128652662039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45963.128652662039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45963.128652662039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45963.128652662039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45963.128652662039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45963.128652662039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45963.128652662039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45963.128652662039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45963.128652662039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45963.128652662039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45963.128652662039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45963.128652662039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45963.128652662039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45963.128652662039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45963.128652662039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45963.128652662039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45963.128652662039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45963.128652662039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45963.128652662039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45963.128652662039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45963.128652662039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45963.128652662039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45963.128652662039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45963.128652662039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45963.128652662039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45963.128652662039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45963.128652662039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45963.128652662039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45963.128652662039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45963.128652662039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45963.128652662039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45963.128652662039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45963.128652662039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45963.128652662039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45963.128652662039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45963.128652662039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45963.128652662039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45963.128652662039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45963.128652662039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45963.128652662039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45963.128652662039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45963.128652662039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45963.128652662039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45963.128652662039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45963.128652662039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45963.128652662039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45963.128652662039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45963.128652662039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45963.128652662039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45963.128652662039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45963.128652662039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45963.128652662039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45963.128652662039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45963.128652662039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45963.128652662039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45963.128652662039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45963.128652662039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45963.128652662039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45963.128652662039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45963.128652662039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45963.128652662039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45963.128652662039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45963.128652662039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45963.128652662039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45963.128652662039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45963.128652662039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45963.128652662039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45963.128652662039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45963.128652662039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45963.128652662039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45963.128652662039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45963.128652662039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45963.128652662039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45963.128652662039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45963.128652662039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45963.128652662039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45963.128652662039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45963.128652662039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45963.128652662039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45963.128652662039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45963.128652662039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45963.128652662039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45963.128652662039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45963.128652662039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45963.128652662039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45963.128652662039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45963.128652662039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45963.128652662039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45963.128652662039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45963.128652662039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45963.128652662039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45963.128652662039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45963.128652662039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45963.128652662039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45963.128652662039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45963.128652662039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45963.128652662039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45963.128652662039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45963.128652662039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45963.128652662039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45963.128652662039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45963.128652662039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45963.128652662039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45963.128652662039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45963.128652662039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45963.128652662039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45963.128652662039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45963.128652662039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45963.128652662039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45963.128652893516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45963.128652893516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45963.128652893516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45963.128652893516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45963.128652893516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45963.128652893516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45963.128652893516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45963.128652893516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45963.128652893516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45963.128652893516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45963.128652893516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45963.128652893516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45963.128652893516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45963.128652893516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45963.128652893516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45963.128652893516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45963.128652893516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45963.128652893516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45963.128652893516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45963.128652893516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45963.128652893516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45963.128652893516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45963.128652893516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45963.128652893516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45963.128652893516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45963.128652893516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45963.128652893516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45963.128652893516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45963.128652893516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45963.128652893516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45963.128652893516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45963.128652893516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45963.128652893516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45963.128652893516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45963.128652893516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45963.128652893516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45963.128652893516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45963.128652893516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45963.128652893516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45963.128652893516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45963.128652893516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45963.128652893516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45963.128652893516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45963.128652893516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45963.128652893516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45963.128652893516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45963.128652893516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45963.128652893516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45963.128652893516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45963.128652893516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45963.128652893516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45963.128652893516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45963.128652893516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45963.128652893516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45963.128652893516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45963.128652893516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45963.128652893516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45963.128652893516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45963.128652893516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45963.128652893516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45963.128652893516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45963.128652893516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45963.128652893516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45963.128652893516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45963.128652893516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45963.128652893516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45963.128652893516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45963.128652893516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45963.128652893516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45963.128652893516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45963.128652893516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45963.128652893516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45963.128652893516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45963.128652893516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45963.128652893516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45963.128652893516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45963.128652893516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45963.128652893516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45963.128652893516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45963.128652893516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45963.128652893516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45963.128652893516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45963.128652893516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45963.128652893516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45963.128652893516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45963.128652893516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45963.128652893516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45963.128652893516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45963.128652893516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45963.128652893516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45963.128652893516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45963.128652893516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45963.128652893516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45963.128652893516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45963.128652893516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45963.128652893516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45963.128652893516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45963.128652893516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45963.128652893516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45963.128652893516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45963.128652893516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45963.128652893516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45963.128652893516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45963.128652893516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45963.128652893516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45963.128652893516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45963.128652893516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45963.128652893516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45963.128652893516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45963.128652893516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45963.128652893516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45963.128652893516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45963.128652893516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45963.128652893516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45963.128652893516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45963.128652893516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45963.128652893516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45963.128652893516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45963.128652893516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45963.128652893516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45963.128652893516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45963.128652893516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45963.128652893516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45963.128652893516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45963.128652893516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45963.128652893516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45963.128652893516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45963.128652893516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45963.128652893516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45963.128652893516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45963.128652893516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45963.128652893516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45963.128652893516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45963.128652893516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45963.128652893516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45963.128652893516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45963.128652893516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45963.128652893516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45963.128652893516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45963.128652893516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45963.128652893516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45963.128652893516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45963.128652893516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45963.128652893516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45963.128652893516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45963.128652893516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45963.128652893516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45963.128652893516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45963.128652893516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45963.128652893516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45963.128652893516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45963.128652893516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45963.128652893516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45963.128652893516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45963.128652893516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45963.128652893516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45963.128652893516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45963.128652893516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45963.128652893516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45963.128652893516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45963.128652893516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45963.128652893516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45963.128652893516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45963.128652893516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45963.128652893516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45963.128652893516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45963.128652893516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45963.128652893516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45963.128652893516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45963.128652893516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45963.128652893516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45963.128652893516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45963.128652893516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45963.128652893516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45963.128652893516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45963.128652893516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45963.128652893516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45963.128652893516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45963.128652893516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45963.128652893516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45963.128652893516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45963.128652893516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45963.128652893516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45963.128652893516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45963.128652893516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45963.128652893516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45963.128652893516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45963.128652893516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45963.128652893516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45963.128652893516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45963.128652893516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45963.128652893516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45963.128652893516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45963.128652893516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45963.128652893516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45963.128652893516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45963.128652893516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45963.128652893516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45963.128652893516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45963.128652893516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45963.128652893516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45963.128652893516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45963.128652893516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45963.128652893516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45963.128652893516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45963.128652893516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45963.128652893516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45963.128652893516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45963.128652893516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45963.128652893516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45963.128652893516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45963.128652893516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45963.128652893516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45963.128652893516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45963.128652893516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45963.128652893516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45963.128652893516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45963.128652893516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45963.128652893516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45963.128652893516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45963.128652893516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45963.128652893516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45963.128652893516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45963.128652893516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45963.128652893516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45963.128652893516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45963.128652893516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45963.128652893516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45963.128652893516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45963.128652893516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45963.128652893516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45963.128652893516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45963.128652893516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45963.128652893516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45963.128652893516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45963.128652893516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45963.128652893516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45963.128652893516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45963.128652893516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45963.128652893516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45963.128652893516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45963.128652893516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45963.128652893516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45963.128652893516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45963.128652893516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45963.128652893516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45963.128652893516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45963.128652893516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45963.128652893516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45963.128652893516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45963.128652893516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45963.128652893516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45963.128652893516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45963.128652893516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45963.128652893516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45963.128652893516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45963.128652893516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45963.128652893516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45963.128652893516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45963.128652893516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45963.128652893516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45963.128652893516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45963.128652893516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45963.128652893516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45963.128652893516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45963.128652893516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45963.128652893516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45963.128652893516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45963.128652893516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45963.128652893516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45963.128652893516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45963.128652893516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45963.128652893516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45963.128652893516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45963.128652893516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45963.128652893516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45963.128652893516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45963.128652893516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45963.128652893516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45963.128652893516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45963.128652893516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45963.128652893516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45963.128652893516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45963.128652893516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45963.128652893516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45963.128652893516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45963.128652893516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45963.128652893516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45963.128652893516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45963.128652893516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45963.128652893516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45963.128652893516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45963.128652893516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45963.128652893516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45963.128652893516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45963.128652893516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45963.128652893516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45963.128652893516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45963.128652893516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45963.128652893516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45963.128652893516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45963.128652893516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45963.128652893516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45963.128652893516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45963.128652893516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45963.128652893516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45963.128652893516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45963.128652893516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45963.128652893516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45963.128652893516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45963.128652893516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45963.128652893516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45963.128652893516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45963.128652893516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45963.128652893516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45963.128652893516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45963.128652893516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45963.128652893516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45963.128652893516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45963.128652893516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45963.128652893516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45963.128652893516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45963.128652893516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45963.128652893516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45963.128652893516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45963.128652893516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45963.128652893516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45963.128652893516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45963.128652893516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45963.128652893516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45963.128652893516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45963.128652893516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45963.128652893516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45963.128652893516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45963.128652893516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45963.128652893516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45963.128652893516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45963.128652893516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45963.128652893516</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259.64793506944261</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2.1599026620388031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0.1454466435170616</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7.8193287044996396E-3</v>
      </c>
      <c r="H5" s="122">
        <v>45963.106469907405</v>
      </c>
      <c r="I5" s="118" t="str">
        <f>IFERROR(VLOOKUP(D5,DB!A:F,6,0),"")</f>
        <v>Generator-SG</v>
      </c>
      <c r="J5" s="118" t="str">
        <f>IFERROR(VLOOKUP(D5,DB!A:G,7,0),"")</f>
        <v>Vandalized</v>
      </c>
      <c r="K5" s="124" t="s">
        <v>39114</v>
      </c>
      <c r="L5" s="120" t="str">
        <f>IFERROR(VLOOKUP(D5,DB!A:I,9,0),"")</f>
        <v>Latis</v>
      </c>
    </row>
    <row r="6" spans="1:16" ht="15" customHeight="1">
      <c r="A6" s="118" t="s">
        <v>39116</v>
      </c>
      <c r="B6" s="118" t="str">
        <f>IFERROR(VLOOKUP(D6,DB!A:K,11,0),"")</f>
        <v>R4</v>
      </c>
      <c r="C6" s="119">
        <v>1</v>
      </c>
      <c r="D6" s="120" t="s">
        <v>30224</v>
      </c>
      <c r="E6" s="97" t="s">
        <v>39021</v>
      </c>
      <c r="F6" s="122">
        <v>45963.115856481483</v>
      </c>
      <c r="G6" s="123">
        <f ca="1">IFERROR(NOW()-F6,"")</f>
        <v>1.2796180555596948E-2</v>
      </c>
      <c r="H6" s="122">
        <v>45963.109965277778</v>
      </c>
      <c r="I6" s="118" t="str">
        <f>IFERROR(VLOOKUP(D6,DB!A:F,6,0),"")</f>
        <v>SCECO</v>
      </c>
      <c r="J6" s="118" t="str">
        <f>IFERROR(VLOOKUP(D6,DB!A:G,7,0),"")</f>
        <v>Good</v>
      </c>
      <c r="K6" s="124" t="s">
        <v>39117</v>
      </c>
      <c r="L6" s="120" t="str">
        <f>IFERROR(VLOOKUP(D6,DB!A:I,9,0),"")</f>
        <v>Latis</v>
      </c>
    </row>
    <row r="7" spans="1:16" ht="15" customHeight="1">
      <c r="A7" s="118"/>
      <c r="B7" s="118" t="str">
        <f>IFERROR(VLOOKUP(D7,DB!A:K,11,0),"")</f>
        <v/>
      </c>
      <c r="C7" s="119"/>
      <c r="D7" s="120"/>
      <c r="E7" s="97" t="s">
        <v>39021</v>
      </c>
      <c r="F7" s="122"/>
      <c r="G7" s="123">
        <f ca="1">IFERROR(NOW()-F7,"")</f>
        <v>45963.128652662039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45963.128652662039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45963.128652662039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45963.128652662039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45963.128652662039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45963.128652662039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45963.128652662039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45963.128652662039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45963.128652662039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45963.128652662039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45963.128652662039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45963.128652662039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45963.128652662039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45963.128652662039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45963.128652662039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45963.128652662039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45963.128652662039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45963.128652662039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45963.128652662039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45963.128652662039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45963.128652662039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45963.128652662039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45963.128652662039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45963.128652662039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45963.128652662039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45963.128652662039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45963.128652662039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45963.128652662039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45963.128652662039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45963.128652662039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45963.128652662039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45963.128652662039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45963.128652662039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45963.128652662039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45963.128652662039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45963.128652662039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45963.128652662039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45963.128652662039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45963.128652662039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45963.128652662039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45963.128652662039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45963.128652662039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45963.128652662039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45963.128652662039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45963.128652662039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45963.128652662039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45963.128652662039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45963.128652662039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45963.128652662039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45963.128652662039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45963.128652662039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45963.128652662039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45963.128652662039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45963.128652662039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45963.128652662039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45963.128652662039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45963.128652662039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45963.128652662039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45963.128652662039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45963.128652662039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45963.128652662039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45963.128652662039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45963.128652662039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45963.128652662039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45963.128652662039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45963.128652662039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45963.128652662039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45963.128652662039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45963.128652662039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45963.128652662039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45963.128652662039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45963.128652662039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45963.128652662039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45963.128652662039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45963.128652662039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45963.128652662039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45963.128652662039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45963.128652662039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45963.128652662039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45963.128652662039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45963.128652662039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45963.128652662039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45963.128652662039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45963.128652662039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45963.128652662039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45963.128652662039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45963.128652662039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45963.128652662039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45963.128652662039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45963.128652662039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45963.128652662039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45963.128652662039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45963.128652662039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45963.128652662039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45963.128652662039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45963.128652662039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45963.128652662039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45963.128652662039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45963.128652662039</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45963.128652662039</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45963.128652662039</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45963.128652662039</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45963.128652662039</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45963.128652662039</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71.296592476850492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36.939775347222167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14.467541550926398</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45963.128652662039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45963.128652662039</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45963.128652662039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45963.128652662039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45963.128652662039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45963.128652662039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45963.128652662039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45963.128652662039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45963.128652662039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45963.128652662039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45963.128652662039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45963.128652662039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45963.128652662039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45963.128652662039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45963.128652662039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45963.128652662039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45963.128652662039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45963.128652662039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45963.128652662039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45963.128652662039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45963.128652662039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45963.128652662039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45963.128652662039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45963.128652662039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45963.128652662039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45963.128652662039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45963.128652662039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45963.128652662039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45963.128652662039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45963.128652662039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45963.128652662039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45963.128652662039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45963.128652662039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45963.128652662039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45963.128652662039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45963.128652662039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45963.128652662039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45963.128652662039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45963.128652662039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45963.128652662039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45963.128652662039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45963.128652662039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45963.128652662039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45963.128652662039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45963.128652662039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45963.128652662039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45963.128652662039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45963.128652662039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45963.128652662039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45963.128652662039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45963.128652662039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45963.128652662039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45963.128652662039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45963.128652662039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45963.128652662039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45963.128652662039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45963.128652662039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45963.128652662039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45963.128652662039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45963.128652662039</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45963.128652662039</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45963.128652662039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45963.128652662039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45963.128652662039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45963.128652662039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45963.128652662039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45963.128652662039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45963.128652662039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45963.128652662039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45963.128652662039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45963.128652662039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45963.128652662039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45963.128652662039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45963.128652662039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45963.128652662039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45963.128652662039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45963.128652662039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45963.128652662039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45963.128652662039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45963.128652662039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45963.128652662039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45963.128652662039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45963.128652662039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45963.128652662039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45963.128652662039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45963.128652662039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45963.128652662039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45963.128652662039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45963.128652662039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45963.128652662039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45963.128652662039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45963.128652662039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45963.128652662039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45963.128652662039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45963.128652662039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45963.128652662039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45963.128652662039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45963.128652662039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45963.128652662039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45963.128652662039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45963.128652662039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45963.128652662039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45963.128652662039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45963.128652662039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45963.128652662039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45963.128652662039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45963.128652662039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45963.128652662039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45963.128652662039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45963.128652662039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45963.128652662039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45963.128652662039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45963.128652662039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45963.128652662039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45963.128652662039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45963.128652662039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45963.128652662039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45963.128652662039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45963.128652662039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45963.128652662039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45963.128652662039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45963.128652662039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45963.128652662039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45963.128652662039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45963.128652662039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45963.128652662039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45963.128652662039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45963.128652662039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45963.128652662039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45963.128652662039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45963.128652662039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45963.128652662039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45963.128652662039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45963.128652662039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45963.128652662039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45963.128652662039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45963.128652662039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45963.128652662039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45963.128652662039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45963.128652662039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45963.128652662039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45963.128652662039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45963.128652662039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45963.128652662039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45963.128652662039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45963.128652662039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45963.128652662039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45963.128652662039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45963.128652662039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45963.128652662039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45963.128652662039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45963.128652662039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45963.128652662039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45963.128652662039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45963.128652662039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45963.128652662039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45963.128652662039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45963.128652662039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45963.128652662039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45963.128652662039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45963.128652662039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45963.128652662039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45963.128652662039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45963.128652662039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45963.128652662039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45963.128652662039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45963.128652662039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45963.128652662039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45963.128652662039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45963.128652662039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45963.128652662039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45963.128652662039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45963.128652662039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45963.128652662039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45963.128652662039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45963.128652662039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45963.128652662039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45963.128652662039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45963.128652662039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45963.128652662039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45963.128652662039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45963.128652662039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45963.128652662039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45963.128652662039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45963.128652662039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45963.128652662039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45963.128652662039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45963.128652662039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45963.128652662039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45963.128652662039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45963.128652662039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45963.128652662039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45963.128652662039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45963.128652662039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45963.128652662039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45963.128652662039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45963.128652662039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45963.128652662039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45963.128652662039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45963.128652662039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45963.128652662039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45963.128652662039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45963.128652662039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45963.128652662039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45963.128652662039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45963.128652662039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45963.128652662039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45963.128652662039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45963.128652662039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45963.128652662039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45963.128652662039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45963.128652662039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45963.128652662039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45963.128652662039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45963.128652662039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45963.128652662039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45963.128652662039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45963.128652662039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45963.128652662039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45963.128652662039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45963.128652662039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45963.128652662039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45963.128652662039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45963.128652662039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45963.128652662039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45963.128652662039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45963.128652662039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45963.128652662039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45963.128652662039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45963.128652662039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45963.128652662039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45963.128652662039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45963.128652662039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45963.128652662039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45963.128652662039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45963.128652662039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45963.128652662039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45963.128652662039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45963.128652662039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45963.128652662039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45963.128652662039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45963.128652662039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45963.128652662039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45963.128652662039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45963.128652662039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45963.128652662039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45963.128652662039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45963.128652662039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45963.128652662039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45963.128652662039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45963.128652662039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45963.128652662039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45963.128652662039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45963.128652662039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45963.128652662039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45963.128652662039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45963.128652662039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45963.128652662039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45963.128652662039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45963.128652662039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45963.128652662039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45963.128652662039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45963.128652662039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45963.128652662039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45963.128652662039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45963.128652662039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45963.128652662039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45963.128652662039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45963.128652662039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45963.128652662039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45963.128652662039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45963.128652662039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45963.128652662039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45963.128652662039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45963.128652662039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45963.128652662039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45963.128652662039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45963.128652662039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45963.128652662039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45963.128652662039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45963.128652662039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45963.128652662039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45963.128652662039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45963.128652662039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45963.128652662039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45963.128652662039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45963.128652662039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45963.128652662039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45963.128652662039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45963.128652662039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45963.128652662039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45963.128652662039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45963.128652662039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45963.128652662039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45963.128652662039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45963.128652662039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45963.128652662039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45963.128652662039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45963.128652662039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45963.128652662039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45963.128652662039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45963.128652662039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45963.128652662039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45963.128652662039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45963.128652662039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45963.128652662039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45963.128652662039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45963.128652662039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45963.128652662039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45963.128652662039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45963.128652662039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45963.128652662039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45963.128652662039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45963.128652662039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45963.128652662039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45963.128652662039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45963.128652662039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45963.128652662039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45963.128652662039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45963.128652662039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45963.128652662039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45963.128652662039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45963.128652662039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45963.128652662039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45963.128652662039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45963.128652662039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45963.128652662039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45963.128652662039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45963.128652662039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45963.128652662039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45963.128652662039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45963.128652662039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45963.128652662039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45963.128652662039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45963.128652662039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45963.128652662039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45963.128652662039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45963.128652662039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45963.128652662039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45963.128652662039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45963.128652662039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45963.128652662039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45963.128652662039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45963.128652662039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45963.128652662039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45963.128652662039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45963.128652662039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45963.128652662039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45963.128652662039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45963.128652662039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45963.128652662039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45963.128652662039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45963.128652662039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45963.128652662039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45963.128652662039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45963.128652662039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45963.128652662039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45963.128652662039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45963.128652662039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45963.128652662039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45963.128652662039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45963.128652662039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45963.128652662039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45963.128652662039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45963.128652662039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45963.128652662039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45963.128652662039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45963.128652662039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45963.128652662039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45963.128652662039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45963.128652662039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45963.128652662039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45963.128652662039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45963.128652662039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45963.128652662039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45963.128652662039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45963.128652662039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45963.128652662039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45963.128652662039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45963.128652662039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45963.128652662039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45963.128652662039</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45963.042118055557</v>
      </c>
      <c r="G2" s="76">
        <f ca="1">IFERROR(NOW()-F2,"-")</f>
        <v>8.6534606482018717E-2</v>
      </c>
      <c r="H2" s="106">
        <v>45963.010358796295</v>
      </c>
      <c r="I2" s="102" t="str">
        <f>IFERROR(VLOOKUP(D2,DB!A:F,6,0),"")</f>
        <v>SCECO</v>
      </c>
      <c r="J2" s="101" t="str">
        <f>IFERROR(VLOOKUP(D2,DB!A:G,7,0),"")</f>
        <v>In progress</v>
      </c>
      <c r="K2" s="107" t="s">
        <v>39126</v>
      </c>
      <c r="L2" s="108" t="str">
        <f>IFERROR(VLOOKUP(D2,DB!A:I,9,0),"")</f>
        <v>Latis</v>
      </c>
    </row>
    <row r="3" spans="1:16383" ht="35.25" customHeight="1">
      <c r="A3" s="103" t="s">
        <v>39127</v>
      </c>
      <c r="B3" s="102" t="str">
        <f>IFERROR(VLOOKUP(D3,DB!A:K,11,0),"")</f>
        <v>R6</v>
      </c>
      <c r="C3" s="104">
        <v>2</v>
      </c>
      <c r="D3" s="102" t="s">
        <v>38968</v>
      </c>
      <c r="E3" s="105" t="s">
        <v>39021</v>
      </c>
      <c r="F3" s="106">
        <v>45963.05027777778</v>
      </c>
      <c r="G3" s="76">
        <f ca="1">IFERROR(NOW()-F3,"-")</f>
        <v>7.8374884258664679E-2</v>
      </c>
      <c r="H3" s="106">
        <v>45963.035891203705</v>
      </c>
      <c r="I3" s="102" t="str">
        <f>IFERROR(VLOOKUP(D3,DB!A:F,6,0),"")</f>
        <v>Generator-SG</v>
      </c>
      <c r="J3" s="101" t="str">
        <f>IFERROR(VLOOKUP(D3,DB!A:G,7,0),"")</f>
        <v>Vandalized</v>
      </c>
      <c r="K3" s="107" t="s">
        <v>39128</v>
      </c>
      <c r="L3" s="108" t="str">
        <f>IFERROR(VLOOKUP(D3,DB!A:I,9,0),"")</f>
        <v>Latis</v>
      </c>
    </row>
    <row r="4" spans="1:16383" ht="31.5" customHeight="1">
      <c r="A4" s="103"/>
      <c r="B4" s="102" t="str">
        <f>IFERROR(VLOOKUP(D4,DB!A:K,11,0),"")</f>
        <v/>
      </c>
      <c r="C4" s="104"/>
      <c r="D4" s="102"/>
      <c r="E4" s="105"/>
      <c r="F4" s="106"/>
      <c r="G4" s="76">
        <f ca="1">IFERROR(NOW()-F4,"-")</f>
        <v>45963.128652662039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45963.128652662039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45963.128652662039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45963.128652662039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45963.128652662039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45963.128652662039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45963.128652662039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45963.128652662039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45963.128652662039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45963.128652662039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45963.128652662039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45963.128652662039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45963.128652662039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45963.128652662039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45963.128652662039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45963.128652662039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45963.128652662039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45963.128652662039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45963.128652662039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45963.128652662039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45963.128652662039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45963.128652662039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45963.128652662039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45963.128652662039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45963.128652662039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45963.128652662039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45963.128652662039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45963.128652662039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45963.128652662039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45963.128652662039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45963.128652662039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