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213" documentId="120_S{2AC9BD13-BADA-5192-A53E-5A8FF88502F6}" xr6:coauthVersionLast="47" xr6:coauthVersionMax="47" xr10:uidLastSave="{1D3CA806-7FA6-4EBE-B123-F6EF586574BC}"/>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I2" i="9"/>
  <c r="I3" i="9"/>
  <c r="I4" i="9"/>
  <c r="I5" i="9"/>
  <c r="I6" i="9"/>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D5" i="3"/>
  <c r="L5" i="9"/>
  <c r="L6" i="9"/>
  <c r="J5" i="9"/>
  <c r="J6" i="9"/>
  <c r="J2" i="9"/>
  <c r="J3" i="9"/>
  <c r="J4" i="9"/>
  <c r="L2" i="9"/>
  <c r="L3" i="9"/>
  <c r="L4" i="9"/>
  <c r="G7" i="9"/>
  <c r="G8" i="9"/>
  <c r="I9" i="9"/>
  <c r="B12" i="9"/>
  <c r="D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3"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I8" i="9"/>
  <c r="J8" i="9"/>
  <c r="L8" i="9"/>
  <c r="B9" i="9"/>
  <c r="G9" i="9"/>
  <c r="J9" i="9"/>
  <c r="L9" i="9"/>
  <c r="B10" i="9"/>
  <c r="G10" i="9"/>
  <c r="I10" i="9"/>
  <c r="J10" i="9"/>
  <c r="L10" i="9"/>
  <c r="B11" i="9"/>
  <c r="G11" i="9"/>
  <c r="I11" i="9"/>
  <c r="J11" i="9"/>
  <c r="L11" i="9"/>
  <c r="G12" i="9"/>
  <c r="I12" i="9"/>
  <c r="J12" i="9"/>
  <c r="L12" i="9"/>
  <c r="B13" i="9"/>
  <c r="G13" i="9"/>
  <c r="I13" i="9"/>
  <c r="J13" i="9"/>
  <c r="L13" i="9"/>
  <c r="B14" i="9"/>
  <c r="G14" i="9"/>
  <c r="I14" i="9"/>
  <c r="J14" i="9"/>
  <c r="L14" i="9"/>
  <c r="B7" i="9"/>
  <c r="I7" i="9"/>
  <c r="J7" i="9"/>
  <c r="L7" i="9"/>
  <c r="D4"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J6" i="5"/>
  <c r="J7" i="5"/>
  <c r="J8" i="5"/>
  <c r="J9" i="5"/>
  <c r="J10" i="5"/>
  <c r="J11" i="5"/>
  <c r="J12" i="5"/>
  <c r="J13" i="5"/>
  <c r="J14" i="5"/>
  <c r="J15" i="5"/>
  <c r="J16" i="5"/>
  <c r="J17" i="5"/>
  <c r="J18" i="5"/>
  <c r="J19" i="5"/>
  <c r="J20" i="5"/>
  <c r="I6" i="5"/>
  <c r="I7" i="5"/>
  <c r="I8" i="5"/>
  <c r="I9" i="5"/>
  <c r="I10" i="5"/>
  <c r="I11" i="5"/>
  <c r="I12" i="5"/>
  <c r="I13" i="5"/>
  <c r="I14" i="5"/>
  <c r="I15" i="5"/>
  <c r="I16" i="5"/>
  <c r="I17" i="5"/>
  <c r="I18" i="5"/>
  <c r="I19" i="5"/>
  <c r="I20" i="5"/>
  <c r="B6" i="5"/>
  <c r="B7" i="5"/>
  <c r="B8" i="5"/>
  <c r="B9" i="5"/>
  <c r="B10" i="5"/>
  <c r="B11" i="5"/>
  <c r="B12" i="5"/>
  <c r="B13" i="5"/>
  <c r="B14" i="5"/>
  <c r="B15" i="5"/>
  <c r="B16" i="5"/>
  <c r="B17" i="5"/>
  <c r="B18" i="5"/>
  <c r="B19" i="5"/>
  <c r="B20" i="5"/>
  <c r="G6" i="5"/>
  <c r="G7" i="5"/>
  <c r="G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<sst xmlns="http://schemas.openxmlformats.org/spreadsheetml/2006/main" count="180275" uniqueCount="39121">
  <si>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</si>
  <si>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</si>
  <si>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</si>
  <si>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</si>
  <si>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</si>
  <si>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</si>
  <si>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</si>
  <si>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</si>
  <si>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</si>
  <si>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</si>
  <si>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</si>
  <si>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</si>
  <si>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</si>
  <si>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</si>
  <si>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</si>
  <si>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</si>
  <si>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</si>
  <si>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</si>
  <si>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</si>
  <si>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</si>
  <si>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</si>
  <si>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</si>
  <si>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</si>
  <si>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</si>
  <si>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</si>
  <si>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</si>
  <si>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</si>
  <si>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</si>
  <si>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</si>
  <si>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</si>
  <si>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</si>
  <si>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</si>
  <si>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</si>
  <si>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</si>
  <si>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</si>
  <si>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</si>
  <si>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</si>
  <si>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</si>
  <si>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</si>
  <si>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</si>
  <si>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</si>
  <si>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</si>
  <si>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</si>
  <si>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</si>
  <si>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</si>
  <si>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</si>
  <si>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</si>
  <si>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</si>
  <si>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</si>
  <si>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</si>
  <si>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</si>
  <si>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</si>
  <si>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</si>
  <si>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</si>
  <si>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</si>
  <si>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</si>
  <si>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</si>
  <si>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</si>
  <si>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</si>
  <si>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</si>
  <si>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</si>
  <si>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</si>
  <si>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</si>
  <si>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</si>
  <si>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</si>
  <si>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</si>
  <si>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</si>
  <si>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</si>
  <si>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</si>
  <si>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</si>
  <si>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</si>
  <si>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</si>
  <si>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</si>
  <si>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</si>
  <si>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</si>
  <si>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</si>
  <si>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</si>
  <si>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</si>
  <si>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</si>
  <si>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</si>
  <si>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</si>
  <si>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</si>
  <si>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</si>
  <si>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</si>
  <si>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</si>
  <si>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</si>
  <si>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</si>
  <si>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</si>
  <si>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</si>
  <si>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</si>
  <si>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</si>
  <si>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</si>
  <si>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</si>
  <si>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</si>
  <si>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</si>
  <si>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</si>
  <si>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</si>
  <si>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</si>
  <si>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</si>
  <si>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</si>
  <si>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</si>
  <si>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</si>
  <si>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</si>
  <si>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</si>
  <si>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</si>
  <si>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</si>
  <si>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</si>
  <si>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</si>
  <si>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</si>
  <si>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</si>
  <si>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</si>
  <si>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</si>
  <si>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</si>
  <si>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</si>
  <si>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</si>
  <si>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</si>
  <si>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</si>
  <si>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</si>
  <si>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</si>
  <si>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</si>
  <si>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</si>
  <si>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</si>
  <si>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</si>
  <si>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</si>
  <si>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</si>
  <si>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</si>
  <si>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</si>
  <si>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</si>
  <si>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</si>
  <si>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</si>
  <si>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</si>
  <si>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</si>
  <si>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</si>
  <si>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</si>
  <si>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</si>
  <si>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</si>
  <si>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</si>
  <si>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</si>
  <si>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</si>
  <si>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</si>
  <si>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</si>
  <si>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</si>
  <si>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</si>
  <si>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</si>
  <si>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</si>
  <si>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</si>
  <si>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</si>
  <si>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</si>
  <si>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</si>
  <si>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</si>
  <si>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</si>
  <si>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</si>
  <si>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</si>
  <si>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</si>
  <si>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</si>
  <si>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</si>
  <si>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</si>
  <si>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</si>
  <si>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</si>
  <si>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</si>
  <si>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</si>
  <si>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</si>
  <si>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</si>
  <si>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</si>
  <si>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</si>
  <si>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</si>
  <si>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</si>
  <si>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</si>
  <si>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</si>
  <si>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</si>
  <si>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</si>
  <si>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</si>
  <si>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</si>
  <si>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</si>
  <si>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</si>
  <si>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</si>
  <si>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</si>
  <si>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</si>
  <si>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</si>
  <si>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</si>
  <si>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</si>
  <si>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</si>
  <si>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</si>
  <si>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</si>
  <si>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</si>
  <si>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</si>
  <si>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</si>
  <si>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</si>
  <si>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</si>
  <si>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</si>
  <si>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</si>
  <si>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</si>
  <si>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</si>
  <si>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</si>
  <si>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</si>
  <si>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</si>
  <si>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</si>
  <si>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</si>
  <si>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</si>
  <si>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</si>
  <si>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</si>
  <si>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</si>
  <si>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</si>
  <si>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</si>
  <si>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</si>
  <si>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</si>
  <si>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</si>
  <si>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</si>
  <si>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</si>
  <si>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</si>
  <si>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</si>
  <si>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</si>
  <si>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</si>
  <si>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</si>
  <si>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</si>
  <si>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</si>
  <si>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</si>
  <si>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</si>
  <si>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</si>
  <si>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</si>
  <si>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</si>
  <si>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</si>
  <si>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</si>
  <si>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</si>
  <si>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</si>
  <si>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</si>
  <si>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</si>
  <si>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</si>
  <si>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</si>
  <si>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</si>
  <si>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</si>
  <si>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</si>
  <si>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</si>
  <si>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</si>
  <si>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</si>
  <si>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</si>
  <si>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</si>
  <si>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</si>
  <si>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</si>
  <si>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</si>
  <si>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</si>
  <si>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</si>
  <si>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</si>
  <si>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</si>
  <si>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</si>
  <si>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</si>
  <si>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</si>
  <si>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</si>
  <si>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</si>
  <si>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</si>
  <si>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</si>
  <si>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</si>
  <si>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</si>
  <si>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</si>
  <si>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</si>
  <si>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</si>
  <si>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</si>
  <si>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</si>
  <si>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</si>
  <si>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</si>
  <si>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</si>
  <si>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</si>
  <si>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</si>
  <si>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</si>
  <si>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</si>
  <si>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</si>
  <si>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</si>
  <si>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</si>
  <si>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</si>
  <si>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</si>
  <si>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</si>
  <si>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</si>
  <si>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</si>
  <si>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</si>
  <si>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</si>
  <si>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</si>
  <si>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</si>
  <si>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</si>
  <si>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</si>
  <si>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</si>
  <si>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</si>
  <si>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</si>
  <si>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</si>
  <si>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</si>
  <si>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</si>
  <si>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</si>
  <si>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</si>
  <si>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</si>
  <si>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</si>
  <si>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</si>
  <si>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</si>
  <si>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</si>
  <si>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</si>
  <si>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</si>
  <si>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</si>
  <si>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</si>
  <si>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</si>
  <si>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</si>
  <si>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</si>
  <si>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</si>
  <si>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</si>
  <si>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</si>
  <si>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</si>
  <si>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</si>
  <si>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</si>
  <si>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</si>
  <si>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</si>
  <si>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</si>
  <si>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</si>
  <si>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</si>
  <si>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</si>
  <si>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</si>
  <si>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</si>
  <si>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</si>
  <si>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</si>
  <si>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</si>
  <si>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</si>
  <si>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</si>
  <si>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</si>
  <si>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</si>
  <si>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</si>
  <si>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</si>
  <si>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</si>
  <si>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</si>
  <si>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</si>
  <si>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</si>
  <si>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</si>
  <si>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</si>
  <si>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</si>
  <si>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</si>
  <si>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</si>
  <si>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</si>
  <si>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</si>
  <si>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</si>
  <si>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</si>
  <si>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</si>
  <si>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</si>
  <si>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</si>
  <si>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</si>
  <si>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</si>
  <si>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</si>
  <si>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</si>
  <si>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</si>
  <si>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</si>
  <si>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</si>
  <si>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</si>
  <si>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</si>
  <si>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</si>
  <si>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</si>
  <si>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</si>
  <si>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</si>
  <si>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</si>
  <si>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</si>
  <si>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</si>
  <si>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</si>
  <si>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</si>
  <si>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</si>
  <si>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</si>
  <si>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</si>
  <si>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</si>
  <si>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</si>
  <si>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</si>
  <si>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</si>
  <si>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</si>
  <si>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</si>
  <si>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</si>
  <si>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</si>
  <si>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</si>
  <si>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</si>
  <si>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</si>
  <si>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</si>
  <si>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</si>
  <si>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</si>
  <si>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</si>
  <si>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</si>
  <si>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</si>
  <si>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</si>
  <si>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</si>
  <si>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</si>
  <si>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</si>
  <si>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</si>
  <si>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</si>
  <si>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</si>
  <si>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</si>
  <si>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</si>
  <si>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</si>
  <si>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</si>
  <si>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</si>
  <si>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</si>
  <si>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</si>
  <si>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</si>
  <si>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</si>
  <si>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</si>
  <si>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</si>
  <si>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</si>
  <si>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</si>
  <si>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</si>
  <si>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</si>
  <si>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</si>
  <si>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</si>
  <si>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</si>
  <si>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</si>
  <si>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</si>
  <si>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</si>
  <si>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</si>
  <si>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</si>
  <si>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</si>
  <si>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</si>
  <si>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</si>
  <si>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</si>
  <si>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</si>
  <si>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</si>
  <si>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</si>
  <si>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</si>
  <si>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</si>
  <si>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</si>
  <si>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</si>
  <si>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</si>
  <si>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</si>
  <si>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</si>
  <si>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</si>
  <si>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</si>
  <si>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</si>
  <si>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</si>
  <si>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</si>
  <si>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</si>
  <si>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</si>
  <si>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</si>
  <si>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</si>
  <si>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</si>
  <si>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</si>
  <si>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</si>
  <si>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</si>
  <si>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</si>
  <si>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</si>
  <si>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</si>
  <si>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</si>
  <si>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</si>
  <si>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</si>
  <si>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</si>
  <si>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</si>
  <si>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</si>
  <si>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</si>
  <si>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</si>
  <si>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</si>
  <si>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</si>
  <si>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</si>
  <si>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</si>
  <si>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</si>
  <si>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</si>
  <si>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</si>
  <si>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</si>
  <si>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</si>
  <si>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</si>
  <si>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</si>
  <si>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</si>
  <si>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</si>
  <si>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</si>
  <si>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</si>
  <si>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</si>
  <si>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</si>
  <si>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</si>
  <si>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</si>
  <si>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</si>
  <si>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</si>
  <si>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</si>
  <si>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</si>
  <si>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</si>
  <si>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</si>
  <si>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</si>
  <si>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</si>
  <si>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</si>
  <si>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</si>
  <si>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</si>
  <si>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</si>
  <si>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</si>
  <si>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</si>
  <si>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</si>
  <si>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</si>
  <si>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</si>
  <si>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</si>
  <si>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</si>
  <si>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</si>
  <si>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</si>
  <si>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</si>
  <si>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</si>
  <si>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</si>
  <si>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</si>
  <si>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</si>
  <si>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</si>
  <si>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</si>
  <si>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</si>
  <si>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</si>
  <si>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</si>
  <si>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</si>
  <si>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</si>
  <si>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</si>
  <si>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</si>
  <si>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</si>
  <si>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</si>
  <si>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</si>
  <si>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</si>
  <si>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</si>
  <si>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</si>
  <si>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</si>
  <si>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</si>
  <si>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</si>
  <si>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</si>
  <si>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</si>
  <si>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</si>
  <si>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</si>
  <si>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</si>
  <si>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</si>
  <si>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</si>
  <si>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</si>
  <si>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</si>
  <si>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</si>
  <si>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</si>
  <si>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</si>
  <si>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</si>
  <si>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</si>
  <si>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</si>
  <si>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</si>
  <si>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</si>
  <si>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</si>
  <si>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</si>
  <si>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</si>
  <si>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</si>
  <si>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</si>
  <si>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</si>
  <si>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</si>
  <si>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</si>
  <si>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</si>
  <si>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</si>
  <si>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</si>
  <si>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</si>
  <si>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</si>
  <si>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</si>
  <si>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</si>
  <si>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</si>
  <si>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</si>
  <si>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</si>
  <si>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</si>
  <si>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</si>
  <si>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</si>
  <si>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</si>
  <si>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</si>
  <si>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</si>
  <si>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</si>
  <si>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</si>
  <si>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</si>
  <si>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</si>
  <si>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</si>
  <si>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</si>
  <si>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</si>
  <si>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</si>
  <si>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</si>
  <si>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</si>
  <si>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</si>
  <si>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</si>
  <si>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</si>
  <si>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</si>
  <si>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</si>
  <si>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</si>
  <si>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</si>
  <si>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</si>
  <si>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</si>
  <si>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</si>
  <si>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</si>
  <si>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</si>
  <si>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</si>
  <si>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</si>
  <si>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</si>
  <si>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</si>
  <si>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</si>
  <si>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</si>
  <si>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</si>
  <si>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</si>
  <si>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</si>
  <si>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</si>
  <si>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</si>
  <si>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</si>
  <si>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</si>
  <si>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</si>
  <si>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</si>
  <si>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</si>
  <si>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</si>
  <si>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</si>
  <si>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</si>
  <si>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</si>
  <si>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</si>
  <si>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</si>
  <si>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</si>
  <si>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</si>
  <si>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</si>
  <si>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</si>
  <si>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</si>
  <si>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</si>
  <si>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</si>
  <si>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</si>
  <si>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</si>
  <si>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</si>
  <si>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</si>
  <si>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</si>
  <si>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</si>
  <si>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</si>
  <si>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</si>
  <si>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</si>
  <si>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</si>
  <si>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</si>
  <si>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</si>
  <si>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</si>
  <si>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</si>
  <si>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</si>
  <si>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</si>
  <si>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</si>
  <si>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</si>
  <si>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</si>
  <si>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</si>
  <si>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</si>
  <si>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</si>
  <si>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</si>
  <si>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</si>
  <si>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</si>
  <si>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</si>
  <si>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</si>
  <si>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</si>
  <si>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</si>
  <si>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</si>
  <si>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</si>
  <si>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</si>
  <si>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</si>
  <si>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</si>
  <si>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</si>
  <si>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</si>
  <si>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</si>
  <si>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</si>
  <si>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</si>
  <si>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</si>
  <si>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</si>
  <si>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</si>
  <si>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</si>
  <si>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</si>
  <si>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</si>
  <si>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</si>
  <si>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</si>
  <si>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</si>
  <si>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</si>
  <si>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</si>
  <si>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</si>
  <si>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</si>
  <si>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</si>
  <si>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</si>
  <si>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</si>
  <si>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</si>
  <si>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</si>
  <si>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</si>
  <si>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</si>
  <si>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</si>
  <si>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</si>
  <si>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</si>
  <si>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</si>
  <si>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</si>
  <si>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</si>
  <si>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</si>
  <si>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</si>
  <si>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</si>
  <si>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</si>
  <si>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</si>
  <si>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</si>
  <si>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</si>
  <si>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</si>
  <si>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</si>
  <si>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</si>
  <si>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</si>
  <si>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</si>
  <si>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</si>
  <si>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</si>
  <si>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</si>
  <si>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</si>
  <si>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</si>
  <si>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</si>
  <si>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</si>
  <si>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</si>
  <si>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</si>
  <si>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</si>
  <si>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</si>
  <si>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</si>
  <si>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</si>
  <si>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</si>
  <si>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</si>
  <si>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</si>
  <si>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</si>
  <si>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</si>
  <si>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</si>
  <si>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</si>
  <si>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</si>
  <si>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</si>
  <si>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</si>
  <si>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</si>
  <si>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</si>
  <si>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</si>
  <si>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</si>
  <si>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</si>
  <si>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</si>
  <si>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</si>
  <si>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</si>
  <si>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</si>
  <si>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</si>
  <si>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</si>
  <si>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</si>
  <si>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</si>
  <si>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</si>
  <si>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</si>
  <si>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</si>
  <si>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</si>
  <si>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</si>
  <si>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</si>
  <si>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</si>
  <si>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</si>
  <si>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</si>
  <si>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</si>
  <si>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</si>
  <si>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</si>
  <si>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</si>
  <si>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</si>
  <si>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</si>
  <si>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</si>
  <si>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</si>
  <si>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</si>
  <si>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</si>
  <si>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</si>
  <si>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</si>
  <si>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</si>
  <si>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</si>
  <si>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</si>
  <si>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</si>
  <si>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</si>
  <si>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</si>
  <si>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</si>
  <si>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</si>
  <si>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</si>
  <si>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</si>
  <si>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</si>
  <si>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</si>
  <si>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</si>
  <si>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</si>
  <si>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</si>
  <si>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</si>
  <si>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</si>
  <si>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</si>
  <si>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</si>
  <si>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</si>
  <si>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</si>
  <si>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</si>
  <si>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</si>
  <si>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</si>
  <si>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</si>
  <si>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</si>
  <si>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</si>
  <si>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</si>
  <si>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</si>
  <si>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</si>
  <si>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</si>
  <si>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</si>
  <si>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</si>
  <si>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</si>
  <si>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</si>
  <si>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</si>
  <si>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</si>
  <si>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</si>
  <si>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</si>
  <si>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</si>
  <si>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</si>
  <si>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</si>
  <si>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</si>
  <si>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</si>
  <si>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</si>
  <si>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</si>
  <si>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</si>
  <si>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</si>
  <si>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</si>
  <si>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</si>
  <si>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</si>
  <si>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</si>
  <si>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</si>
  <si>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</si>
  <si>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</si>
  <si>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</si>
  <si>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</si>
  <si>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</si>
  <si>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</si>
  <si>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</si>
  <si>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</si>
  <si>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</si>
  <si>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</si>
  <si>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</si>
  <si>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</si>
  <si>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</si>
  <si>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</si>
  <si>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</si>
  <si>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</si>
  <si>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</si>
  <si>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</si>
  <si>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</si>
  <si>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</si>
  <si>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</si>
  <si>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</si>
  <si>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</si>
  <si>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</si>
  <si>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</si>
  <si>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</si>
  <si>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</si>
  <si>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</si>
  <si>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</si>
  <si>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</si>
  <si>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</si>
  <si>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</si>
  <si>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</si>
  <si>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</si>
  <si>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</si>
  <si>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</si>
  <si>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</si>
  <si>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</si>
  <si>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</si>
  <si>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</si>
  <si>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</si>
  <si>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</si>
  <si>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</si>
  <si>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</si>
  <si>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</si>
  <si>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</si>
  <si>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</si>
  <si>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</si>
  <si>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</si>
  <si>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</si>
  <si>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</si>
  <si>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</si>
  <si>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</si>
  <si>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</si>
  <si>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</si>
  <si>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</si>
  <si>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</si>
  <si>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</si>
  <si>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</si>
  <si>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</si>
  <si>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</si>
  <si>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</si>
  <si>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</si>
  <si>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</si>
  <si>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</si>
  <si>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</si>
  <si>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</si>
  <si>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</si>
  <si>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</si>
  <si>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</si>
  <si>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</si>
  <si>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</si>
  <si>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</si>
  <si>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</si>
  <si>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</si>
  <si>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</si>
  <si>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</si>
  <si>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</si>
  <si>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</si>
  <si>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</si>
  <si>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</si>
  <si>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</si>
  <si>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</si>
  <si>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</si>
  <si>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</si>
  <si>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</si>
  <si>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</si>
  <si>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</si>
  <si>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</si>
  <si>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</si>
  <si>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</si>
  <si>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</si>
  <si>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</si>
  <si>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</si>
  <si>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</si>
  <si>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</si>
  <si>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</si>
  <si>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</si>
  <si>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</si>
  <si>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</si>
  <si>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</si>
  <si>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</si>
  <si>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</si>
  <si>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</si>
  <si>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</si>
  <si>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</si>
  <si>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</si>
  <si>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</si>
  <si>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</si>
  <si>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</si>
  <si>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</si>
  <si>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</si>
  <si>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</si>
  <si>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</si>
  <si>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</si>
  <si>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</si>
  <si>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</si>
  <si>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</si>
  <si>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</si>
  <si>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</si>
  <si>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</si>
  <si>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</si>
  <si>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</si>
  <si>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</si>
  <si>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</si>
  <si>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</si>
  <si>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</si>
  <si>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</si>
  <si>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</si>
  <si>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</si>
  <si>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</si>
  <si>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</si>
  <si>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</si>
  <si>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</si>
  <si>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</si>
  <si>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</si>
  <si>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</si>
  <si>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</si>
  <si>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</si>
  <si>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</si>
  <si>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</si>
  <si>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</si>
  <si>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</si>
  <si>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</si>
  <si>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</si>
  <si>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</si>
  <si>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</si>
  <si>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</si>
  <si>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</si>
  <si>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</si>
  <si>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</si>
  <si>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</si>
  <si>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</si>
  <si>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</si>
  <si>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</si>
  <si>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</si>
  <si>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</si>
  <si>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</si>
  <si>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</si>
  <si>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</si>
  <si>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</si>
  <si>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</si>
  <si>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</si>
  <si>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</si>
  <si>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</si>
  <si>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</si>
  <si>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</si>
  <si>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</si>
  <si>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</si>
  <si>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</si>
  <si>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</si>
  <si>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</si>
  <si>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</si>
  <si>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</si>
  <si>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</si>
  <si>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</si>
  <si>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</si>
  <si>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</si>
  <si>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</si>
  <si>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</si>
  <si>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</si>
  <si>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</si>
  <si>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</si>
  <si>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</si>
  <si>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</si>
  <si>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</si>
  <si>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</si>
  <si>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</si>
  <si>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</si>
  <si>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</si>
  <si>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</si>
  <si>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</si>
  <si>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</si>
  <si>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</si>
  <si>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</si>
  <si>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</si>
  <si>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</si>
  <si>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</si>
  <si>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</si>
  <si>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</si>
  <si>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</si>
  <si>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</si>
  <si>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</si>
  <si>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</si>
  <si>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</si>
  <si>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</si>
  <si>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</si>
  <si>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</si>
  <si>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</si>
  <si>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</si>
  <si>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</si>
  <si>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</si>
  <si>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</si>
  <si>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</si>
  <si>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</si>
  <si>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</si>
  <si>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</si>
  <si>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</si>
  <si>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</si>
  <si>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</si>
  <si>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</si>
  <si>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</si>
  <si>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</si>
  <si>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</si>
  <si>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</si>
  <si>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</si>
  <si>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</si>
  <si>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</si>
  <si>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</si>
  <si>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</si>
  <si>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</si>
  <si>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</si>
  <si>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</si>
  <si>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</si>
  <si>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</si>
  <si>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</si>
  <si>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</si>
  <si>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</si>
  <si>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</si>
  <si>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</si>
  <si>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</si>
  <si>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</si>
  <si>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</si>
  <si>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</si>
  <si>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</si>
  <si>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</si>
  <si>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</si>
  <si>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</si>
  <si>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</si>
  <si>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</si>
  <si>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</si>
  <si>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</si>
  <si>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</si>
  <si>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</si>
  <si>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</si>
  <si>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</si>
  <si>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</si>
  <si>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</si>
  <si>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</si>
  <si>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</si>
  <si>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</si>
  <si>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</si>
  <si>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</si>
  <si>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</si>
  <si>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</si>
  <si>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</si>
  <si>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</si>
  <si>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</si>
  <si>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</si>
  <si>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</si>
  <si>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</si>
  <si>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</si>
  <si>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</si>
  <si>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</si>
  <si>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</si>
  <si>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</si>
  <si>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</si>
  <si>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</si>
  <si>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</si>
  <si>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</si>
  <si>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</si>
  <si>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</si>
  <si>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</si>
  <si>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</si>
  <si>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</si>
  <si>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</si>
  <si>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</si>
  <si>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</si>
  <si>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</si>
  <si>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</si>
  <si>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</si>
  <si>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</si>
  <si>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</si>
  <si>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</si>
  <si>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</si>
  <si>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</si>
  <si>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</si>
  <si>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</si>
  <si>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</si>
  <si>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</si>
  <si>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</si>
  <si>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</si>
  <si>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</si>
  <si>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</si>
  <si>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</si>
  <si>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</si>
  <si>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</si>
  <si>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</si>
  <si>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</si>
  <si>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</si>
  <si>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</si>
  <si>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</si>
  <si>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</si>
  <si>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</si>
  <si>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</si>
  <si>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</si>
  <si>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</si>
  <si>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</si>
  <si>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</si>
  <si>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</si>
  <si>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</si>
  <si>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</si>
  <si>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</si>
  <si>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</si>
  <si>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</si>
  <si>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</si>
  <si>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</si>
  <si>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</si>
  <si>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</si>
  <si>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</si>
  <si>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</si>
  <si>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</si>
  <si>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</si>
  <si>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</si>
  <si>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</si>
  <si>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</si>
  <si>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</si>
  <si>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</si>
  <si>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</si>
  <si>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</si>
  <si>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</si>
  <si>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</si>
  <si>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</si>
  <si>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</si>
  <si>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</si>
  <si>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</si>
  <si>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</si>
  <si>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</si>
  <si>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</si>
  <si>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</si>
  <si>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</si>
  <si>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</si>
  <si>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</si>
  <si>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</si>
  <si>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</si>
  <si>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</si>
  <si>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</si>
  <si>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</si>
  <si>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</si>
  <si>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</si>
  <si>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</si>
  <si>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</si>
  <si>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</si>
  <si>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</si>
  <si>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</si>
  <si>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</si>
  <si>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</si>
  <si>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</si>
  <si>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</si>
  <si>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</si>
  <si>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</si>
  <si>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</si>
  <si>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</si>
  <si>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</si>
  <si>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</si>
  <si>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</si>
  <si>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</si>
  <si>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</si>
  <si>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</si>
  <si>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</si>
  <si>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</si>
  <si>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</si>
  <si>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</si>
  <si>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</si>
  <si>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</si>
  <si>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</si>
  <si>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</si>
  <si>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</si>
  <si>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</si>
  <si>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</si>
  <si>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</si>
  <si>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</si>
  <si>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</si>
  <si>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</si>
  <si>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</si>
  <si>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</si>
  <si>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</si>
  <si>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</si>
  <si>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</si>
  <si>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</si>
  <si>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</si>
  <si>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</si>
  <si>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</si>
  <si>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</si>
  <si>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</si>
  <si>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</si>
  <si>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</si>
  <si>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</si>
  <si>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</si>
  <si>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</si>
  <si>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</si>
  <si>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</si>
  <si>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</si>
  <si>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</si>
  <si>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</si>
  <si>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</si>
  <si>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</si>
  <si>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</si>
  <si>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</si>
  <si>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</si>
  <si>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</si>
  <si>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</si>
  <si>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</si>
  <si>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</si>
  <si>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</si>
  <si>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</si>
  <si>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</si>
  <si>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</si>
  <si>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</si>
  <si>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</si>
  <si>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</si>
  <si>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</si>
  <si>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</si>
  <si>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</si>
  <si>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</si>
  <si>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</si>
  <si>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</si>
  <si>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</si>
  <si>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</si>
  <si>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</si>
  <si>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</si>
  <si>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</si>
  <si>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</si>
  <si>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</si>
  <si>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</si>
  <si>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</si>
  <si>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</si>
  <si>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</si>
  <si>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</si>
  <si>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</si>
  <si>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</si>
  <si>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</si>
  <si>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</si>
  <si>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</si>
  <si>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</si>
  <si>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</si>
  <si>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</si>
  <si>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</si>
  <si>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</si>
  <si>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</si>
  <si>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</si>
  <si>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</si>
  <si>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</si>
  <si>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</si>
  <si>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</si>
  <si>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</si>
  <si>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</si>
  <si>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</si>
  <si>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</si>
  <si>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</si>
  <si>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</si>
  <si>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</si>
  <si>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</si>
  <si>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</si>
  <si>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</si>
  <si>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</si>
  <si>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</si>
  <si>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</si>
  <si>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</si>
  <si>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</si>
  <si>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</si>
  <si>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</si>
  <si>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</si>
  <si>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</si>
  <si>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</si>
  <si>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</si>
  <si>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</si>
  <si>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</si>
  <si>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</si>
  <si>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</si>
  <si>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</si>
  <si>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</si>
  <si>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</si>
  <si>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</si>
  <si>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</si>
  <si>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</si>
  <si>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</si>
  <si>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</si>
  <si>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</si>
  <si>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</si>
  <si>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</si>
  <si>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</si>
  <si>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</si>
  <si>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</si>
  <si>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</si>
  <si>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</si>
  <si>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</si>
  <si>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</si>
  <si>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</si>
  <si>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</si>
  <si>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</si>
  <si>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</si>
  <si>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</si>
  <si>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</si>
  <si>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</si>
  <si>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</si>
  <si>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</si>
  <si>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</si>
  <si>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</si>
  <si>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</si>
  <si>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</si>
  <si>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</si>
  <si>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</si>
  <si>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</si>
  <si>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</si>
  <si>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</si>
  <si>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</si>
  <si>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</si>
  <si>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</si>
  <si>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</si>
  <si>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</si>
  <si>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</si>
  <si>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</si>
  <si>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</si>
  <si>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</si>
  <si>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</si>
  <si>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</si>
  <si>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</si>
  <si>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</si>
  <si>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</si>
  <si>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</si>
  <si>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</si>
  <si>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</si>
  <si>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</si>
  <si>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</si>
  <si>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</si>
  <si>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</si>
  <si>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</si>
  <si>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</si>
  <si>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</si>
  <si>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</si>
  <si>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</si>
  <si>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</si>
  <si>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</si>
  <si>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</si>
  <si>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</si>
  <si>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</si>
  <si>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</si>
  <si>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</si>
  <si>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</si>
  <si>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</si>
  <si>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</si>
  <si>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</si>
  <si>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</si>
  <si>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</si>
  <si>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</si>
  <si>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</si>
  <si>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</si>
  <si>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</si>
  <si>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</si>
  <si>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</si>
  <si>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</si>
  <si>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</si>
  <si>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</si>
  <si>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</si>
  <si>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</si>
  <si>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</si>
  <si>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</si>
  <si>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</si>
  <si>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</si>
  <si>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</si>
  <si>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</si>
  <si>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</si>
  <si>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</si>
  <si>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</si>
  <si>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</si>
  <si>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</si>
  <si>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</si>
  <si>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</si>
  <si>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</si>
  <si>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</si>
  <si>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</si>
  <si>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</si>
  <si>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</si>
  <si>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</si>
  <si>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</si>
  <si>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</si>
  <si>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</si>
  <si>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</si>
  <si>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</si>
  <si>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</si>
  <si>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</si>
  <si>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</si>
  <si>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</si>
  <si>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</si>
  <si>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</si>
  <si>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</si>
  <si>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</si>
  <si>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</si>
  <si>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</si>
  <si>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</si>
  <si>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</si>
  <si>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</si>
  <si>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</si>
  <si>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</si>
  <si>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</si>
  <si>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</si>
  <si>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</si>
  <si>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</si>
  <si>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</si>
  <si>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</si>
  <si>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</si>
  <si>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</si>
  <si>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</si>
  <si>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</si>
  <si>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</si>
  <si>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</si>
  <si>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</si>
  <si>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</si>
  <si>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</si>
  <si>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</si>
  <si>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</si>
  <si>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</si>
  <si>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</si>
  <si>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</si>
  <si>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</si>
  <si>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</si>
  <si>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</si>
  <si>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</si>
  <si>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</si>
  <si>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</si>
  <si>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</si>
  <si>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</si>
  <si>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</si>
  <si>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</si>
  <si>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</si>
  <si>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</si>
  <si>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</si>
  <si>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</si>
  <si>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</si>
  <si>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</si>
  <si>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</si>
  <si>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</si>
  <si>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</si>
  <si>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</si>
  <si>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</si>
  <si>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</si>
  <si>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</si>
  <si>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</si>
  <si>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</si>
  <si>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</si>
  <si>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</si>
  <si>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</si>
  <si>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</si>
  <si>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</si>
  <si>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</si>
  <si>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</si>
  <si>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</si>
  <si>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</si>
  <si>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</si>
  <si>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</si>
  <si>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</si>
  <si>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</si>
  <si>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</si>
  <si>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</si>
  <si>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</si>
  <si>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</si>
  <si>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</si>
  <si>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</si>
  <si>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</si>
  <si>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</si>
  <si>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</si>
  <si>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</si>
  <si>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</si>
  <si>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</si>
  <si>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</si>
  <si>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</si>
  <si>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</si>
  <si>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</si>
  <si>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</si>
  <si>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</si>
  <si>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</si>
  <si>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</si>
  <si>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</si>
  <si>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</si>
  <si>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</si>
  <si>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</si>
  <si>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</si>
  <si>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</si>
  <si>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</si>
  <si>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</si>
  <si>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</si>
  <si>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</si>
  <si>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</si>
  <si>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</si>
  <si>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</si>
  <si>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</si>
  <si>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</si>
  <si>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</si>
  <si>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</si>
  <si>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</si>
  <si>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</si>
  <si>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</si>
  <si>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</si>
  <si>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</si>
  <si>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</si>
  <si>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</si>
  <si>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</si>
  <si>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</si>
  <si>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</si>
  <si>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</si>
  <si>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</si>
  <si>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</si>
  <si>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</si>
  <si>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</si>
  <si>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</si>
  <si>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</si>
  <si>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</si>
  <si>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</si>
  <si>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</si>
  <si>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</si>
  <si>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</si>
  <si>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</si>
  <si>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</si>
  <si>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</si>
  <si>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</si>
  <si>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</si>
  <si>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</si>
  <si>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</si>
  <si>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</si>
  <si>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</si>
  <si>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</si>
  <si>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</si>
  <si>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</si>
  <si>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</si>
  <si>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</si>
  <si>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</si>
  <si>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</si>
  <si>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</si>
  <si>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</si>
  <si>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</si>
  <si>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</si>
  <si>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</si>
  <si>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</si>
  <si>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</si>
  <si>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</si>
  <si>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</si>
  <si>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</si>
  <si>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</si>
  <si>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</si>
  <si>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</si>
  <si>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</si>
  <si>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</si>
  <si>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</si>
  <si>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</si>
  <si>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</si>
  <si>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</si>
  <si>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</si>
  <si>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</si>
  <si>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</si>
  <si>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</si>
  <si>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</si>
  <si>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</si>
  <si>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</si>
  <si>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</si>
  <si>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</si>
  <si>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</si>
  <si>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</si>
  <si>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</si>
  <si>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</si>
  <si>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</si>
  <si>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</si>
  <si>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</si>
  <si>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</si>
  <si>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</si>
  <si>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</si>
  <si>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</si>
  <si>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</si>
  <si>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</si>
  <si>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</si>
  <si>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</si>
  <si>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</si>
  <si>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</si>
  <si>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</si>
  <si>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</si>
  <si>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</si>
  <si>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</si>
  <si>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</si>
  <si>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</si>
  <si>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</si>
  <si>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</si>
  <si>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</si>
  <si>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</si>
  <si>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</si>
  <si>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</si>
  <si>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</si>
  <si>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</si>
  <si>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</si>
  <si>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</si>
  <si>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</si>
  <si>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</si>
  <si>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</si>
  <si>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</si>
  <si>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</si>
  <si>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</si>
  <si>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</si>
  <si>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</si>
  <si>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</si>
  <si>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</si>
  <si>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</si>
  <si>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</si>
  <si>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</si>
  <si>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</si>
  <si>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</si>
  <si>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</si>
  <si>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</si>
  <si>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</si>
  <si>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</si>
  <si>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</si>
  <si>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</si>
  <si>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</si>
  <si>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</si>
  <si>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</si>
  <si>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</si>
  <si>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</si>
  <si>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</si>
  <si>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</si>
  <si>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</si>
  <si>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</si>
  <si>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</si>
  <si>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</si>
  <si>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</si>
  <si>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</si>
  <si>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</si>
  <si>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</si>
  <si>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</si>
  <si>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</si>
  <si>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</si>
  <si>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</si>
  <si>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</si>
  <si>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</si>
  <si>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</si>
  <si>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</si>
  <si>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</si>
  <si>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</si>
  <si>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</si>
  <si>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</si>
  <si>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</si>
  <si>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</si>
  <si>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</si>
  <si>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</si>
  <si>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</si>
  <si>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</si>
  <si>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</si>
  <si>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</si>
  <si>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</si>
  <si>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</si>
  <si>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</si>
  <si>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</si>
  <si>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</si>
  <si>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</si>
  <si>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</si>
  <si>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</si>
  <si>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</si>
  <si>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</si>
  <si>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</si>
  <si>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</si>
  <si>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</si>
  <si>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</si>
  <si>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</si>
  <si>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</si>
  <si>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</si>
  <si>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</si>
  <si>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</si>
  <si>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</si>
  <si>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</si>
  <si>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</si>
  <si>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</si>
  <si>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</si>
  <si>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</si>
  <si>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</si>
  <si>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</si>
  <si>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</si>
  <si>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</si>
  <si>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</si>
  <si>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</si>
  <si>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</si>
  <si>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</si>
  <si>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</si>
  <si>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</si>
  <si>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</si>
  <si>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</si>
  <si>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</si>
  <si>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</si>
  <si>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</si>
  <si>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</si>
  <si>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</si>
  <si>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</si>
  <si>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</si>
  <si>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</si>
  <si>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</si>
  <si>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</si>
  <si>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</si>
  <si>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</si>
  <si>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</si>
  <si>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</si>
  <si>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</si>
  <si>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</si>
  <si>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</si>
  <si>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</si>
  <si>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</si>
  <si>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</si>
  <si>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</si>
  <si>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</si>
  <si>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</si>
  <si>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</si>
  <si>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</si>
  <si>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</si>
  <si>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</si>
  <si>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</si>
  <si>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</si>
  <si>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</si>
  <si>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</si>
  <si>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</si>
  <si>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</si>
  <si>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</si>
  <si>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</si>
  <si>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</si>
  <si>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</si>
  <si>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</si>
  <si>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</si>
  <si>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</si>
  <si>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</si>
  <si>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</si>
  <si>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</si>
  <si>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</si>
  <si>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</si>
  <si>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</si>
  <si>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</si>
  <si>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</si>
  <si>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</si>
  <si>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</si>
  <si>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</si>
  <si>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</si>
  <si>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</si>
  <si>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</si>
  <si>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</si>
  <si>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</si>
  <si>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</si>
  <si>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</si>
  <si>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</si>
  <si>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</si>
  <si>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</si>
  <si>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</si>
  <si>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</si>
  <si>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</si>
  <si>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</si>
  <si>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</si>
  <si>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</si>
  <si>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</si>
  <si>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</si>
  <si>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</si>
  <si>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</si>
  <si>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</si>
  <si>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</si>
  <si>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</si>
  <si>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</si>
  <si>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</si>
  <si>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</si>
  <si>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</si>
  <si>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</si>
  <si>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</si>
  <si>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</si>
  <si>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</si>
  <si>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</si>
  <si>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</si>
  <si>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</si>
  <si>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</si>
  <si>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</si>
  <si>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</si>
  <si>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</si>
  <si>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</si>
  <si>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</si>
  <si>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</si>
  <si>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</si>
  <si>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</si>
  <si>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</si>
  <si>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</si>
  <si>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</si>
  <si>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</si>
  <si>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</si>
  <si>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</si>
  <si>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</si>
  <si>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</si>
  <si>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</si>
  <si>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</si>
  <si>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</si>
  <si>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</si>
  <si>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</si>
  <si>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</si>
  <si>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</si>
  <si>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</si>
  <si>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</si>
  <si>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</si>
  <si>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</si>
  <si>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</si>
  <si>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</si>
  <si>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</si>
  <si>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</si>
  <si>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</si>
  <si>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</si>
  <si>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</si>
  <si>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</si>
  <si>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</si>
  <si>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</si>
  <si>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</si>
  <si>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</si>
  <si>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</si>
  <si>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</si>
  <si>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</si>
  <si>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</si>
  <si>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</si>
  <si>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</si>
  <si>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</si>
  <si>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</si>
  <si>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</si>
  <si>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</si>
  <si>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</si>
  <si>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</si>
  <si>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</si>
  <si>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</si>
  <si>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</si>
  <si>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</si>
  <si>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</si>
  <si>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</si>
  <si>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</si>
  <si>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</si>
  <si>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</si>
  <si>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</si>
  <si>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</si>
  <si>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</si>
  <si>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</si>
  <si>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</si>
  <si>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</si>
  <si>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</si>
  <si>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</si>
  <si>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</si>
  <si>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</si>
  <si>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</si>
  <si>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</si>
  <si>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</si>
  <si>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</si>
  <si>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</si>
  <si>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</si>
  <si>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</si>
  <si>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</si>
  <si>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</si>
  <si>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</si>
  <si>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</si>
  <si>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</si>
  <si>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</si>
  <si>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</si>
  <si>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</si>
  <si>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</si>
  <si>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</si>
  <si>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</si>
  <si>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</si>
  <si>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</si>
  <si>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</si>
  <si>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</si>
  <si>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</si>
  <si>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</si>
  <si>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</si>
  <si>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</si>
  <si>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</si>
  <si>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</si>
  <si>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</si>
  <si>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</si>
  <si>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</si>
  <si>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</si>
  <si>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</si>
  <si>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</si>
  <si>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</si>
  <si>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</si>
  <si>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</si>
  <si>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</si>
  <si>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</si>
  <si>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</si>
  <si>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</si>
  <si>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</si>
  <si>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</si>
  <si>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</si>
  <si>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</si>
  <si>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</si>
  <si>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</si>
  <si>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</si>
  <si>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</si>
  <si>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</si>
  <si>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</si>
  <si>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</si>
  <si>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</si>
  <si>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</si>
  <si>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</si>
  <si>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</si>
  <si>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</si>
  <si>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</si>
  <si>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</si>
  <si>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</si>
  <si>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</si>
  <si>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</si>
  <si>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</si>
  <si>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</si>
  <si>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</si>
  <si>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</si>
  <si>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</si>
  <si>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</si>
  <si>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</si>
  <si>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</si>
  <si>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</si>
  <si>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</si>
  <si>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</si>
  <si>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</si>
  <si>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</si>
  <si>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</si>
  <si>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</si>
  <si>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</si>
  <si>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</si>
  <si>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</si>
  <si>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</si>
  <si>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</si>
  <si>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</si>
  <si>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</si>
  <si>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</si>
  <si>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</si>
  <si>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</si>
  <si>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</si>
  <si>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</si>
  <si>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</si>
  <si>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</si>
  <si>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</si>
  <si>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</si>
  <si>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</si>
  <si>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</si>
  <si>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</si>
  <si>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</si>
  <si>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</si>
  <si>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</si>
  <si>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</si>
  <si>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</si>
  <si>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</si>
  <si>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</si>
  <si>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</si>
  <si>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</si>
  <si>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</si>
  <si>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</si>
  <si>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</si>
  <si>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</si>
  <si>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</si>
  <si>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</si>
  <si>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</si>
  <si>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</si>
  <si>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</si>
  <si>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</si>
  <si>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</si>
  <si>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</si>
  <si>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</si>
  <si>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</si>
  <si>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</si>
  <si>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</si>
  <si>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</si>
  <si>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</si>
  <si>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</si>
  <si>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</si>
  <si>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</si>
  <si>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</si>
  <si>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</si>
  <si>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</si>
  <si>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</si>
  <si>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</si>
  <si>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</si>
  <si>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</si>
  <si>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</si>
  <si>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</si>
  <si>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</si>
  <si>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</si>
  <si>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</si>
  <si>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</si>
  <si>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</si>
  <si>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</si>
  <si>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</si>
  <si>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</si>
  <si>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</si>
  <si>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</si>
  <si>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</si>
  <si>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</si>
  <si>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</si>
  <si>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</si>
  <si>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</si>
  <si>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</si>
  <si>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</si>
  <si>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</si>
  <si>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</si>
  <si>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</si>
  <si>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</si>
  <si>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</si>
  <si>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</si>
  <si>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</si>
  <si>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</si>
  <si>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</si>
  <si>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</si>
  <si>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</si>
  <si>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</si>
  <si>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</si>
  <si>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</si>
  <si>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</si>
  <si>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</si>
  <si>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</si>
  <si>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</si>
  <si>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</si>
  <si>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</si>
  <si>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</si>
  <si>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</si>
  <si>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</si>
  <si>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</si>
  <si>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</si>
  <si>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</si>
  <si>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</si>
  <si>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</si>
  <si>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</si>
  <si>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</si>
  <si>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</si>
  <si>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</si>
  <si>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</si>
  <si>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</si>
  <si>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</si>
  <si>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</si>
  <si>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</si>
  <si>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</si>
  <si>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</si>
  <si>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</si>
  <si>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</si>
  <si>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</si>
  <si>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</si>
  <si>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</si>
  <si>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</si>
  <si>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</si>
  <si>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</si>
  <si>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</si>
  <si>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</si>
  <si>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</si>
  <si>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</si>
  <si>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</si>
  <si>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</si>
  <si>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</si>
  <si>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</si>
  <si>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</si>
  <si>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</si>
  <si>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</si>
  <si>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</si>
  <si>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</si>
  <si>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</si>
  <si>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</si>
  <si>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</si>
  <si>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</si>
  <si>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</si>
  <si>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</si>
  <si>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</si>
  <si>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</si>
  <si>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</si>
  <si>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</si>
  <si>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</si>
  <si>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</si>
  <si>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</si>
  <si>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</si>
  <si>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</si>
  <si>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</si>
  <si>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</si>
  <si>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</si>
  <si>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</si>
  <si>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</si>
  <si>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</si>
  <si>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</si>
  <si>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</si>
  <si>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</si>
  <si>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</si>
  <si>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</si>
  <si>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</si>
  <si>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</si>
  <si>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</si>
  <si>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</si>
  <si>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</si>
  <si>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</si>
  <si>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</si>
  <si>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</si>
  <si>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</si>
  <si>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</si>
  <si>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</si>
  <si>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</si>
  <si>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</si>
  <si>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</si>
  <si>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</si>
  <si>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</si>
  <si>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</si>
  <si>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</si>
  <si>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</si>
  <si>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</si>
  <si>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</si>
  <si>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</si>
  <si>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</si>
  <si>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</si>
  <si>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</si>
  <si>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</si>
  <si>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</si>
  <si>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</si>
  <si>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</si>
  <si>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</si>
  <si>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</si>
  <si>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</si>
  <si>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</si>
  <si>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</si>
  <si>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</si>
  <si>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</si>
  <si>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</si>
  <si>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</si>
  <si>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</si>
  <si>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</si>
  <si>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</si>
  <si>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</si>
  <si>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</si>
  <si>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</si>
  <si>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</si>
  <si>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</si>
  <si>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</si>
  <si>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</si>
  <si>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</si>
  <si>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</si>
  <si>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</si>
  <si>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</si>
  <si>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</si>
  <si>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</si>
  <si>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</si>
  <si>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</si>
  <si>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</si>
  <si>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</si>
  <si>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</si>
  <si>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</si>
  <si>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</si>
  <si>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</si>
  <si>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</si>
  <si>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</si>
  <si>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</si>
  <si>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</si>
  <si>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</si>
  <si>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</si>
  <si>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</si>
  <si>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</si>
  <si>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</si>
  <si>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</si>
  <si>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</si>
  <si>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</si>
  <si>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</si>
  <si>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</si>
  <si>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</si>
  <si>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</si>
  <si>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</si>
  <si>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</si>
  <si>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</si>
  <si>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</si>
  <si>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</si>
  <si>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</si>
  <si>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</si>
  <si>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</si>
  <si>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</si>
  <si>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</si>
  <si>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</si>
  <si>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</si>
  <si>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</si>
  <si>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</si>
  <si>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</si>
  <si>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</si>
  <si>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</si>
  <si>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</si>
  <si>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</si>
  <si>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</si>
  <si>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</si>
  <si>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</si>
  <si>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</si>
  <si>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</si>
  <si>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</si>
  <si>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</si>
  <si>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</si>
  <si>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</si>
  <si>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</si>
  <si>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</si>
  <si>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</si>
  <si>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</si>
  <si>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</si>
  <si>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</si>
  <si>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</si>
  <si>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</si>
  <si>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</si>
  <si>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</si>
  <si>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</si>
  <si>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</si>
  <si>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</si>
  <si>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</si>
  <si>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</si>
  <si>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</si>
  <si>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</si>
  <si>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</si>
  <si>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</si>
  <si>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</si>
  <si>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</si>
  <si>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</si>
  <si>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</si>
  <si>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</si>
  <si>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</si>
  <si>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</si>
  <si>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</si>
  <si>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</si>
  <si>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</si>
  <si>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</si>
  <si>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</si>
  <si>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</si>
  <si>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</si>
  <si>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</si>
  <si>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</si>
  <si>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</si>
  <si>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</si>
  <si>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</si>
  <si>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</si>
  <si>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</si>
  <si>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</si>
  <si>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</si>
  <si>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</si>
  <si>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</si>
  <si>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</si>
  <si>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</si>
  <si>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</si>
  <si>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</si>
  <si>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</si>
  <si>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</si>
  <si>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</si>
  <si>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</si>
  <si>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</si>
  <si>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</si>
  <si>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</si>
  <si>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</si>
  <si>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</si>
  <si>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</si>
  <si>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</si>
  <si>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</si>
  <si>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</si>
  <si>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</si>
  <si>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</si>
  <si>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</si>
  <si>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</si>
  <si>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</si>
  <si>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</si>
  <si>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</si>
  <si>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</si>
  <si>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</si>
  <si>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</si>
  <si>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</si>
  <si>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</si>
  <si>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</si>
  <si>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</si>
  <si>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</si>
  <si>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</si>
  <si>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</si>
  <si>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</si>
  <si>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</si>
  <si>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</si>
  <si>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</si>
  <si>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</si>
  <si>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</si>
  <si>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</si>
  <si>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</si>
  <si>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</si>
  <si>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</si>
  <si>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</si>
  <si>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</si>
  <si>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</si>
  <si>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</si>
  <si>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</si>
  <si>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</si>
  <si>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</si>
  <si>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</si>
  <si>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</si>
  <si>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</si>
  <si>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</si>
  <si>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</si>
  <si>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</si>
  <si>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</si>
  <si>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</si>
  <si>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</si>
  <si>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</si>
  <si>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</si>
  <si>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</si>
  <si>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</si>
  <si>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</si>
  <si>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</si>
  <si>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</si>
  <si>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</si>
  <si>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</si>
  <si>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</si>
  <si>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</si>
  <si>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</si>
  <si>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</si>
  <si>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</si>
  <si>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</si>
  <si>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</si>
  <si>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</si>
  <si>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</si>
  <si>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</si>
  <si>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</si>
  <si>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</si>
  <si>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</si>
  <si>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</si>
  <si>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</si>
  <si>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</si>
  <si>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</si>
  <si>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</si>
  <si>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</si>
  <si>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</si>
  <si>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</si>
  <si>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</si>
  <si>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</si>
  <si>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</si>
  <si>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</si>
  <si>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</si>
  <si>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</si>
  <si>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</si>
  <si>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</si>
  <si>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</si>
  <si>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</si>
  <si>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</si>
  <si>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</si>
  <si>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</si>
  <si>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</si>
  <si>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</si>
  <si>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</si>
  <si>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</si>
  <si>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</si>
  <si>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</si>
  <si>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</si>
  <si>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</si>
  <si>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</si>
  <si>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</si>
  <si>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</si>
  <si>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</si>
  <si>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</si>
  <si>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</si>
  <si>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</si>
  <si>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</si>
  <si>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</si>
  <si>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</si>
  <si>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</si>
  <si>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</si>
  <si>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</si>
  <si>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</si>
  <si>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</si>
  <si>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</si>
  <si>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</si>
  <si>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</si>
  <si>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</si>
  <si>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</si>
  <si>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</si>
  <si>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</si>
  <si>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</si>
  <si>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</si>
  <si>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</si>
  <si>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</si>
  <si>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</si>
  <si>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</si>
  <si>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</si>
  <si>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</si>
  <si>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</si>
  <si>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</si>
  <si>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</si>
  <si>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</si>
  <si>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</si>
  <si>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</si>
  <si>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</si>
  <si>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</si>
  <si>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</si>
  <si>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</si>
  <si>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</si>
  <si>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</si>
  <si>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</si>
  <si>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</si>
  <si>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</si>
  <si>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</si>
  <si>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</si>
  <si>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</si>
  <si>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</si>
  <si>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</si>
  <si>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</si>
  <si>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</si>
  <si>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</si>
  <si>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</si>
  <si>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</si>
  <si>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</si>
  <si>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</si>
  <si>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</si>
  <si>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</si>
  <si>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</si>
  <si>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</si>
  <si>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</si>
  <si>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</si>
  <si>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</si>
  <si>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</si>
  <si>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</si>
  <si>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</si>
  <si>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</si>
  <si>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</si>
  <si>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</si>
  <si>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</si>
  <si>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</si>
  <si>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</si>
  <si>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</si>
  <si>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</si>
  <si>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</si>
  <si>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</si>
  <si>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</si>
  <si>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</si>
  <si>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</si>
  <si>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</si>
  <si>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</si>
  <si>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</si>
  <si>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</si>
  <si>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</si>
  <si>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</si>
  <si>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</si>
  <si>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</si>
  <si>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</si>
  <si>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</si>
  <si>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</si>
  <si>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</si>
  <si>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</si>
  <si>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</si>
  <si>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</si>
  <si>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</si>
  <si>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</si>
  <si>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</si>
  <si>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</si>
  <si>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</si>
  <si>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</si>
  <si>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</si>
  <si>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</si>
  <si>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</si>
  <si>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</si>
  <si>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</si>
  <si>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</si>
  <si>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</si>
  <si>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</si>
  <si>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</si>
  <si>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</si>
  <si>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</si>
  <si>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</si>
  <si>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</si>
  <si>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</si>
  <si>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</si>
  <si>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</si>
  <si>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</si>
  <si>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</si>
  <si>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</si>
  <si>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</si>
  <si>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</si>
  <si>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</si>
  <si>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</si>
  <si>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</si>
  <si>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</si>
  <si>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</si>
  <si>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</si>
  <si>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</si>
  <si>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</si>
  <si>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</si>
  <si>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</si>
  <si>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</si>
  <si>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</si>
  <si>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</si>
  <si>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</si>
  <si>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</si>
  <si>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</si>
  <si>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</si>
  <si>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</si>
  <si>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</si>
  <si>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</si>
  <si>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</si>
  <si>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</si>
  <si>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</si>
  <si>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</si>
  <si>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</si>
  <si>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</si>
  <si>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</si>
  <si>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</si>
  <si>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</si>
  <si>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</si>
  <si>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</si>
  <si>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</si>
  <si>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</si>
  <si>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</si>
  <si>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</si>
  <si>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</si>
  <si>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</si>
  <si>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</si>
  <si>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</si>
  <si>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</si>
  <si>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</si>
  <si>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</si>
  <si>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</si>
  <si>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</si>
  <si>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</si>
  <si>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</si>
  <si>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</si>
  <si>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</si>
  <si>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</si>
  <si>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</si>
  <si>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</si>
  <si>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</si>
  <si>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</si>
  <si>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</si>
  <si>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</si>
  <si>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</si>
  <si>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</si>
  <si>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</si>
  <si>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</si>
  <si>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</si>
  <si>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</si>
  <si>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</si>
  <si>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</si>
  <si>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</si>
  <si>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</si>
  <si>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</si>
  <si>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</si>
  <si>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</si>
  <si>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</si>
  <si>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</si>
  <si>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</si>
  <si>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</si>
  <si>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</si>
  <si>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</si>
  <si>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</si>
  <si>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</si>
  <si>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</si>
  <si>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</si>
  <si>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</si>
  <si>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</si>
  <si>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</si>
  <si>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</si>
  <si>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</si>
  <si>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</si>
  <si>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</si>
  <si>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</si>
  <si>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</si>
  <si>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</si>
  <si>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</si>
  <si>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</si>
  <si>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</si>
  <si>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</si>
  <si>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</si>
  <si>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</si>
  <si>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</si>
  <si>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</si>
  <si>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</si>
  <si>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</si>
  <si>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</si>
  <si>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</si>
  <si>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</si>
  <si>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</si>
  <si>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</si>
  <si>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</si>
  <si>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</si>
  <si>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</si>
  <si>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</si>
  <si>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</si>
  <si>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</si>
  <si>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</si>
  <si>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</si>
  <si>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</si>
  <si>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</si>
  <si>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</si>
  <si>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</si>
  <si>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</si>
  <si>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</si>
  <si>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</si>
  <si>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</si>
  <si>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</si>
  <si>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</si>
  <si>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</si>
  <si>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</si>
  <si>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</si>
  <si>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</si>
  <si>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</si>
  <si>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</si>
  <si>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</si>
  <si>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</si>
  <si>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</si>
  <si>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</si>
  <si>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</si>
  <si>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</si>
  <si>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</si>
  <si>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</si>
  <si>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</si>
  <si>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</si>
  <si>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</si>
  <si>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</si>
  <si>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</si>
  <si>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</si>
  <si>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</si>
  <si>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</si>
  <si>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</si>
  <si>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</si>
  <si>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</si>
  <si>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</si>
  <si>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</si>
  <si>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</si>
  <si>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</si>
  <si>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</si>
  <si>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</si>
  <si>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</si>
  <si>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</si>
  <si>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</si>
  <si>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</si>
  <si>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</si>
  <si>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</si>
  <si>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</si>
  <si>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</si>
  <si>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</si>
  <si>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</si>
  <si>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</si>
  <si>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</si>
  <si>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</si>
  <si>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</si>
  <si>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</si>
  <si>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</si>
  <si>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</si>
  <si>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</si>
  <si>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</si>
  <si>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</si>
  <si>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</si>
  <si>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</si>
  <si>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</si>
  <si>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</si>
  <si>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</si>
  <si>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</si>
  <si>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</si>
  <si>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</si>
  <si>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</si>
  <si>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</si>
  <si>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</si>
  <si>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</si>
  <si>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</si>
  <si>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</si>
  <si>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</si>
  <si>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</si>
  <si>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</si>
  <si>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</si>
  <si>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</si>
  <si>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</si>
  <si>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</si>
  <si>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</si>
  <si>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</si>
  <si>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</si>
  <si>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</si>
  <si>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</si>
  <si>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</si>
  <si>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</si>
  <si>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</si>
  <si>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</si>
  <si>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</si>
  <si>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</si>
  <si>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</si>
  <si>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</si>
  <si>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</si>
  <si>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</si>
  <si>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</si>
  <si>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</si>
  <si>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</si>
  <si>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</si>
  <si>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</si>
  <si>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</si>
  <si>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</si>
  <si>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</si>
  <si>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</si>
  <si>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</si>
  <si>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</si>
  <si>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</si>
  <si>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</si>
  <si>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</si>
  <si>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</si>
  <si>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</si>
  <si>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</si>
  <si>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</si>
  <si>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</si>
  <si>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</si>
  <si>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</si>
  <si>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</si>
  <si>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</si>
  <si>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</si>
  <si>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</si>
  <si>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</si>
  <si>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</si>
  <si>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</si>
  <si>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</si>
  <si>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</si>
  <si>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</si>
  <si>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</si>
  <si>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</si>
  <si>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</si>
  <si>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</si>
  <si>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</si>
  <si>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</si>
  <si>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</si>
  <si>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</si>
  <si>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</si>
  <si>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</si>
  <si>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</si>
  <si>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</si>
  <si>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</si>
  <si>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</si>
  <si>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</si>
  <si>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</si>
  <si>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</si>
  <si>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</si>
  <si>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</si>
  <si>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</si>
  <si>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</si>
  <si>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</si>
  <si>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</si>
  <si>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</si>
  <si>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</si>
  <si>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</si>
  <si>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</si>
  <si>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</si>
  <si>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</si>
  <si>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</si>
  <si>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</si>
  <si>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</si>
  <si>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</si>
  <si>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</si>
  <si>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</si>
  <si>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</si>
  <si>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</si>
  <si>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</si>
  <si>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</si>
  <si>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</si>
  <si>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</si>
  <si>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</si>
  <si>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</si>
  <si>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</si>
  <si>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</si>
  <si>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</si>
  <si>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</si>
  <si>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</si>
  <si>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</si>
  <si>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</si>
  <si>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</si>
  <si>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</si>
  <si>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</si>
  <si>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</si>
  <si>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</si>
  <si>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</si>
  <si>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</si>
  <si>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</si>
  <si>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</si>
  <si>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</si>
  <si>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</si>
  <si>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</si>
  <si>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</si>
  <si>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</si>
  <si>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</si>
  <si>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</si>
  <si>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</si>
  <si>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</si>
  <si>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</si>
  <si>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</si>
  <si>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</si>
  <si>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</si>
  <si>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</si>
  <si>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</si>
  <si>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</si>
  <si>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</si>
  <si>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</si>
  <si>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</si>
  <si>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</si>
  <si>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</si>
  <si>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</si>
  <si>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</si>
  <si>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</si>
  <si>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</si>
  <si>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</si>
  <si>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</si>
  <si>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</si>
  <si>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</si>
  <si>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</si>
  <si>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</si>
  <si>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</si>
  <si>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</si>
  <si>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</si>
  <si>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</si>
  <si>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</si>
  <si>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</si>
  <si>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</si>
  <si>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</si>
  <si>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</si>
  <si>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</si>
  <si>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</si>
  <si>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</si>
  <si>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</si>
  <si>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</si>
  <si>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</si>
  <si>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</si>
  <si>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</si>
  <si>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</si>
  <si>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</si>
  <si>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</si>
  <si>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</si>
  <si>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</si>
  <si>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</si>
  <si>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</si>
  <si>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</si>
  <si>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</si>
  <si>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</si>
  <si>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</si>
  <si>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</si>
  <si>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</si>
  <si>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</si>
  <si>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</si>
  <si>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</si>
  <si>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</si>
  <si>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</si>
  <si>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</si>
  <si>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</si>
  <si>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</si>
  <si>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</si>
  <si>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</si>
  <si>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</si>
  <si>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</si>
  <si>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</si>
  <si>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</si>
  <si>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</si>
  <si>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</si>
  <si>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</si>
  <si>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</si>
  <si>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</si>
  <si>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</si>
  <si>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</si>
  <si>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</si>
  <si>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</si>
  <si>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</si>
  <si>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</si>
  <si>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</si>
  <si>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</si>
  <si>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</si>
  <si>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</si>
  <si>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</si>
  <si>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</si>
  <si>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</si>
  <si>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</si>
  <si>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</si>
  <si>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</si>
  <si>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</si>
  <si>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</si>
  <si>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</si>
  <si>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</si>
  <si>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</si>
  <si>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</si>
  <si>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</si>
  <si>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</si>
  <si>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</si>
  <si>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</si>
  <si>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</si>
  <si>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</si>
  <si>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</si>
  <si>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</si>
  <si>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</si>
  <si>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</si>
  <si>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</si>
  <si>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</si>
  <si>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</si>
  <si>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</si>
  <si>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</si>
  <si>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</si>
  <si>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</si>
  <si>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</si>
  <si>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</si>
  <si>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</si>
  <si>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</si>
  <si>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</si>
  <si>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</si>
  <si>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</si>
  <si>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</si>
  <si>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</si>
  <si>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</si>
  <si>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</si>
  <si>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</si>
  <si>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</si>
  <si>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</si>
  <si>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</si>
  <si>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</si>
  <si>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</si>
  <si>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</si>
  <si>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</si>
  <si>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</si>
  <si>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</si>
  <si>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</si>
  <si>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</si>
  <si>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</si>
  <si>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</si>
  <si>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</si>
  <si>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</si>
  <si>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</si>
  <si>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</si>
  <si>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</si>
  <si>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</si>
  <si>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</si>
  <si>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</si>
  <si>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</si>
  <si>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</si>
  <si>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</si>
  <si>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</si>
  <si>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</si>
  <si>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</si>
  <si>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</si>
  <si>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</si>
  <si>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</si>
  <si>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</si>
  <si>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</si>
  <si>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</si>
  <si>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</si>
  <si>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</si>
  <si>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</si>
  <si>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</si>
  <si>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</si>
  <si>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</si>
  <si>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</si>
  <si>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</si>
  <si>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</si>
  <si>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</si>
  <si>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</si>
  <si>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</si>
  <si>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</si>
  <si>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</si>
  <si>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</si>
  <si>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</si>
  <si>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</si>
  <si>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</si>
  <si>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</si>
  <si>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</si>
  <si>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</si>
  <si>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</si>
  <si>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</si>
  <si>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</si>
  <si>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</si>
  <si>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</si>
  <si>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</si>
  <si>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</si>
  <si>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</si>
  <si>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</si>
  <si>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</si>
  <si>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</si>
  <si>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</si>
  <si>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</si>
  <si>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</si>
  <si>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</si>
  <si>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</si>
  <si>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</si>
  <si>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</si>
  <si>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</si>
  <si>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</si>
  <si>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</si>
  <si>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</si>
  <si>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</si>
  <si>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</si>
  <si>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</si>
  <si>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</si>
  <si>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</si>
  <si>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</si>
  <si>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</si>
  <si>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</si>
  <si>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</si>
  <si>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</si>
  <si>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</si>
  <si>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</si>
  <si>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</si>
  <si>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</si>
  <si>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</si>
  <si>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</si>
  <si>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</si>
  <si>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</si>
  <si>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</si>
  <si>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</si>
  <si>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</si>
  <si>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</si>
  <si>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</si>
  <si>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</si>
  <si>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</si>
  <si>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</si>
  <si>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</si>
  <si>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</si>
  <si>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</si>
  <si>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</si>
  <si>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</si>
  <si>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</si>
  <si>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</si>
  <si>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</si>
  <si>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</si>
  <si>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</si>
  <si>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</si>
  <si>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</si>
  <si>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</si>
  <si>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</si>
  <si>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</si>
  <si>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</si>
  <si>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</si>
  <si>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</si>
  <si>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</si>
  <si>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</si>
  <si>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</si>
  <si>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</si>
  <si>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</si>
  <si>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</si>
  <si>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</si>
  <si>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</si>
  <si>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</si>
  <si>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</si>
  <si>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</si>
  <si>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</si>
  <si>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</si>
  <si>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</si>
  <si>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</si>
  <si>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</si>
  <si>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</si>
  <si>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</si>
  <si>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</si>
  <si>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</si>
  <si>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</si>
  <si>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</si>
  <si>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</si>
  <si>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</si>
  <si>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</si>
  <si>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</si>
  <si>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</si>
  <si>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</si>
  <si>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</si>
  <si>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</si>
  <si>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</si>
  <si>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</si>
  <si>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</si>
  <si>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</si>
  <si>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</si>
  <si>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</si>
  <si>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</si>
  <si>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</si>
  <si>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</si>
  <si>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</si>
  <si>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</si>
  <si>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</si>
  <si>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</si>
  <si>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</si>
  <si>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</si>
  <si>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</si>
  <si>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</si>
  <si>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</si>
  <si>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</si>
  <si>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</si>
  <si>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</si>
  <si>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</si>
  <si>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</si>
  <si>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</si>
  <si>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</si>
  <si>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</si>
  <si>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</si>
  <si>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</si>
  <si>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</si>
  <si>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</si>
  <si>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</si>
  <si>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</si>
  <si>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</si>
  <si>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</si>
  <si>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</si>
  <si>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</si>
  <si>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</si>
  <si>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</si>
  <si>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</si>
  <si>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</si>
  <si>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</si>
  <si>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</si>
  <si>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</si>
  <si>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</si>
  <si>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</si>
  <si>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</si>
  <si>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</si>
  <si>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</si>
  <si>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</si>
  <si>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</si>
  <si>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</si>
  <si>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</si>
  <si>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</si>
  <si>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</si>
  <si>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</si>
  <si>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</si>
  <si>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</si>
  <si>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</si>
  <si>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</si>
  <si>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</si>
  <si>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</si>
  <si>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</si>
  <si>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</si>
  <si>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</si>
  <si>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</si>
  <si>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</si>
  <si>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</si>
  <si>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</si>
  <si>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</si>
  <si>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</si>
  <si>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</si>
  <si>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</si>
  <si>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</si>
  <si>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</si>
  <si>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</si>
  <si>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</si>
  <si>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</si>
  <si>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</si>
  <si>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</si>
  <si>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</si>
  <si>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</si>
  <si>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</si>
  <si>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</si>
  <si>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</si>
  <si>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</si>
  <si>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</si>
  <si>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</si>
  <si>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</si>
  <si>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</si>
  <si>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</si>
  <si>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</si>
  <si>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</si>
  <si>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</si>
  <si>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</si>
  <si>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</si>
  <si>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</si>
  <si>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</si>
  <si>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</si>
  <si>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</si>
  <si>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</si>
  <si>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</si>
  <si>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</si>
  <si>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</si>
  <si>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</si>
  <si>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</si>
  <si>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</si>
  <si>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</si>
  <si>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</si>
  <si>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</si>
  <si>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</si>
  <si>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</si>
  <si>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</si>
  <si>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</si>
  <si>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</si>
  <si>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</si>
  <si>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</si>
  <si>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</si>
  <si>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</si>
  <si>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</si>
  <si>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</si>
  <si>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</si>
  <si>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</si>
  <si>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</si>
  <si>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</si>
  <si>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</si>
  <si>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</si>
  <si>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</si>
  <si>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</si>
  <si>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</si>
  <si>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</si>
  <si>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</si>
  <si>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</si>
  <si>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</si>
  <si>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</si>
  <si>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</si>
  <si>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</si>
  <si>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</si>
  <si>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</si>
  <si>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</si>
  <si>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</si>
  <si>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</si>
  <si>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</si>
  <si>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</si>
  <si>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</si>
  <si>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</si>
  <si>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</si>
  <si>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</si>
  <si>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</si>
  <si>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</si>
  <si>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</si>
  <si>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</si>
  <si>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</si>
  <si>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</si>
  <si>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</si>
  <si>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</si>
  <si>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</si>
  <si>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</si>
  <si>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</si>
  <si>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</si>
  <si>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</si>
  <si>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</si>
  <si>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</si>
  <si>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</si>
  <si>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</si>
  <si>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</si>
  <si>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</si>
  <si>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</si>
  <si>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</si>
  <si>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</si>
  <si>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</si>
  <si>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</si>
  <si>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</si>
  <si>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</si>
  <si>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</si>
  <si>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</si>
  <si>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</si>
  <si>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</si>
  <si>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</si>
  <si>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</si>
  <si>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</si>
  <si>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</si>
  <si>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</si>
  <si>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</si>
  <si>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</si>
  <si>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</si>
  <si>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</si>
  <si>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</si>
  <si>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</si>
  <si>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</si>
  <si>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</si>
  <si>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</si>
  <si>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</si>
  <si>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</si>
  <si>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</si>
  <si>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</si>
  <si>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</si>
  <si>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</si>
  <si>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</si>
  <si>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</si>
  <si>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</si>
  <si>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</si>
  <si>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</si>
  <si>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</si>
  <si>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</si>
  <si>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</si>
  <si>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</si>
  <si>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</si>
  <si>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</si>
  <si>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</si>
  <si>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</si>
  <si>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</si>
  <si>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</si>
  <si>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</si>
  <si>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</si>
  <si>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</si>
  <si>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</si>
  <si>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</si>
  <si>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</si>
  <si>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</si>
  <si>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</si>
  <si>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</si>
  <si>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</si>
  <si>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</si>
  <si>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</si>
  <si>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</si>
  <si>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</si>
  <si>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</si>
  <si>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</si>
  <si>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</si>
  <si>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</si>
  <si>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</si>
  <si>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</si>
  <si>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</si>
  <si>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</si>
  <si>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</si>
  <si>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</si>
  <si>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</si>
  <si>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</si>
  <si>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</si>
  <si>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</si>
  <si>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</si>
  <si>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</si>
  <si>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</si>
  <si>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</si>
  <si>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</si>
  <si>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</si>
  <si>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</si>
  <si>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</si>
  <si>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</si>
  <si>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</si>
  <si>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</si>
  <si>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</si>
  <si>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</si>
  <si>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</si>
  <si>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</si>
  <si>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</si>
  <si>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</si>
  <si>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</si>
  <si>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</si>
  <si>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</si>
  <si>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</si>
  <si>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</si>
  <si>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</si>
  <si>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</si>
  <si>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</si>
  <si>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</si>
  <si>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</si>
  <si>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</si>
  <si>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</si>
  <si>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</si>
  <si>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</si>
  <si>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</si>
  <si>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</si>
  <si>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</si>
  <si>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</si>
  <si>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</si>
  <si>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</si>
  <si>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</si>
  <si>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</si>
  <si>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</si>
  <si>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</si>
  <si>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</si>
  <si>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</si>
  <si>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</si>
  <si>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</si>
  <si>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</si>
  <si>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</si>
  <si>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</si>
  <si>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</si>
  <si>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</si>
  <si>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</si>
  <si>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</si>
  <si>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</si>
  <si>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</si>
  <si>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</si>
  <si>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</si>
  <si>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</si>
  <si>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</si>
  <si>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</si>
  <si>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</si>
  <si>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</si>
  <si>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</si>
  <si>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</si>
  <si>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</si>
  <si>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</si>
  <si>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</si>
  <si>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</si>
  <si>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</si>
  <si>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</si>
  <si>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</si>
  <si>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</si>
  <si>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</si>
  <si>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</si>
  <si>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</si>
  <si>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</si>
  <si>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</si>
  <si>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</si>
  <si>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</si>
  <si>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</si>
  <si>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</si>
  <si>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</si>
  <si>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</si>
  <si>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</si>
  <si>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</si>
  <si>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</si>
  <si>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</si>
  <si>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</si>
  <si>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</si>
  <si>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</si>
  <si>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</si>
  <si>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</si>
  <si>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</si>
  <si>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</si>
  <si>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</si>
  <si>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</si>
  <si>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</si>
  <si>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</si>
  <si>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</si>
  <si>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</si>
  <si>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</si>
  <si>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</si>
  <si>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</si>
  <si>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</si>
  <si>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</si>
  <si>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</si>
  <si>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</si>
  <si>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</si>
  <si>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</si>
  <si>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</si>
  <si>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</si>
  <si>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</si>
  <si>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</si>
  <si>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</si>
  <si>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</si>
  <si>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</si>
  <si>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</si>
  <si>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</si>
  <si>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</si>
  <si>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</si>
  <si>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</si>
  <si>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</si>
  <si>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</si>
  <si>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</si>
  <si>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</si>
  <si>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</si>
  <si>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</si>
  <si>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</si>
  <si>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</si>
  <si>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</si>
  <si>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</si>
  <si>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</si>
  <si>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</si>
  <si>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</si>
  <si>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</si>
  <si>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</si>
  <si>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</si>
  <si>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</si>
  <si>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</si>
  <si>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</si>
  <si>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</si>
  <si>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</si>
  <si>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</si>
  <si>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</si>
  <si>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</si>
  <si>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</si>
  <si>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</si>
  <si>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</si>
  <si>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</si>
  <si>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</si>
  <si>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</si>
  <si>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</si>
  <si>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</si>
  <si>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</si>
  <si>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</si>
  <si>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</si>
  <si>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</si>
  <si>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</si>
  <si>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</si>
  <si>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</si>
  <si>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</si>
  <si>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</si>
  <si>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</si>
  <si>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</si>
  <si>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</si>
  <si>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</si>
  <si>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</si>
  <si>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</si>
  <si>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</si>
  <si>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</si>
  <si>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</si>
  <si>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</si>
  <si>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</si>
  <si>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</si>
  <si>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</si>
  <si>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</si>
  <si>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</si>
  <si>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</si>
  <si>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</si>
  <si>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</si>
  <si>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</si>
  <si>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</si>
  <si>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</si>
  <si>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</si>
  <si>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</si>
  <si>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</si>
  <si>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</si>
  <si>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</si>
  <si>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</si>
  <si>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</si>
  <si>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</si>
  <si>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</si>
  <si>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</si>
  <si>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</si>
  <si>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</si>
  <si>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</si>
  <si>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</si>
  <si>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</si>
  <si>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</si>
  <si>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</si>
  <si>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</si>
  <si>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</si>
  <si>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</si>
  <si>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</si>
  <si>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</si>
  <si>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</si>
  <si>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</si>
  <si>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</si>
  <si>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</si>
  <si>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</si>
  <si>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</si>
  <si>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</si>
  <si>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</si>
  <si>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</si>
  <si>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</si>
  <si>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</si>
  <si>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</si>
  <si>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</si>
  <si>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</si>
  <si>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</si>
  <si>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</si>
  <si>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</si>
  <si>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</si>
  <si>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</si>
  <si>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</si>
  <si>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</si>
  <si>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</si>
  <si>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</si>
  <si>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</si>
  <si>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</si>
  <si>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</si>
  <si>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</si>
  <si>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</si>
  <si>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</si>
  <si>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</si>
  <si>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</si>
  <si>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</si>
  <si>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</si>
  <si>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</si>
  <si>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</si>
  <si>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</si>
  <si>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</si>
  <si>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</si>
  <si>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</si>
  <si>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</si>
  <si>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</si>
  <si>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</si>
  <si>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</si>
  <si>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</si>
  <si>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</si>
  <si>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</si>
  <si>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</si>
  <si>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</si>
  <si>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</si>
  <si>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</si>
  <si>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</si>
  <si>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</si>
  <si>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</si>
  <si>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</si>
  <si>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</si>
  <si>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</si>
  <si>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</si>
  <si>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</si>
  <si>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</si>
  <si>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</si>
  <si>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</si>
  <si>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</si>
  <si>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</si>
  <si>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</si>
  <si>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</si>
  <si>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</si>
  <si>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</si>
  <si>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</si>
  <si>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</si>
  <si>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</si>
  <si>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</si>
  <si>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</si>
  <si>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</si>
  <si>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</si>
  <si>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</si>
  <si>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</si>
  <si>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</si>
  <si>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</si>
  <si>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</si>
  <si>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</si>
  <si>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</si>
  <si>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</si>
  <si>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</si>
  <si>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</si>
  <si>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</si>
  <si>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</si>
  <si>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</si>
  <si>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</si>
  <si>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</si>
  <si>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</si>
  <si>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</si>
  <si>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</si>
  <si>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</si>
  <si>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</si>
  <si>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</si>
  <si>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</si>
  <si>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</si>
  <si>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</si>
  <si>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</si>
  <si>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</si>
  <si>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</si>
  <si>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</si>
  <si>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</si>
  <si>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</si>
  <si>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</si>
  <si>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</si>
  <si>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</si>
  <si>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</si>
  <si>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</si>
  <si>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</si>
  <si>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</si>
  <si>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</si>
  <si>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</si>
  <si>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</si>
  <si>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</si>
  <si>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</si>
  <si>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</si>
  <si>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</si>
  <si>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</si>
  <si>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</si>
  <si>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</si>
  <si>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</si>
  <si>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</si>
  <si>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</si>
  <si>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</si>
  <si>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</si>
  <si>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</si>
  <si>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</si>
  <si>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</si>
  <si>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</si>
  <si>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</si>
  <si>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</si>
  <si>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</si>
  <si>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</si>
  <si>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</si>
  <si>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</si>
  <si>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</si>
  <si>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</si>
  <si>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</si>
  <si>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</si>
  <si>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</si>
  <si>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</si>
  <si>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</si>
  <si>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</si>
  <si>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</si>
  <si>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</si>
  <si>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</si>
  <si>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</si>
  <si>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</si>
  <si>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</si>
  <si>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</si>
  <si>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</si>
  <si>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</si>
  <si>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</si>
  <si>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</si>
  <si>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</si>
  <si>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</si>
  <si>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</si>
  <si>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</si>
  <si>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</si>
  <si>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</si>
  <si>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</si>
  <si>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</si>
  <si>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</si>
  <si>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</si>
  <si>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</si>
  <si>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</si>
  <si>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</si>
  <si>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</si>
  <si>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</si>
  <si>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</si>
  <si>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</si>
  <si>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</si>
  <si>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</si>
  <si>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</si>
  <si>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</si>
  <si>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</si>
  <si>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</si>
  <si>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</si>
  <si>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</si>
  <si>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</si>
  <si>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</si>
  <si>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</si>
  <si>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</si>
  <si>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</si>
  <si>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</si>
  <si>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</si>
  <si>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</si>
  <si>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</si>
  <si>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</si>
  <si>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</si>
  <si>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</si>
  <si>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</si>
  <si>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</si>
  <si>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</si>
  <si>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</si>
  <si>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</si>
  <si>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</si>
  <si>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</si>
  <si>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</si>
  <si>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</si>
  <si>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</si>
  <si>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</si>
  <si>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</si>
  <si>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</si>
  <si>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</si>
  <si>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</si>
  <si>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</si>
  <si>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</si>
  <si>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</si>
  <si>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</si>
  <si>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</si>
  <si>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</si>
  <si>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</si>
  <si>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</si>
  <si>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</si>
  <si>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</si>
  <si>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</si>
  <si>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</si>
  <si>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</si>
  <si>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</si>
  <si>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</si>
  <si>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</si>
  <si>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</si>
  <si>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</si>
  <si>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</si>
  <si>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</si>
  <si>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</si>
  <si>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</si>
  <si>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</si>
  <si>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</si>
  <si>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</si>
  <si>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</si>
  <si>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</si>
  <si>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</si>
  <si>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</si>
  <si>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</si>
  <si>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</si>
  <si>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</si>
  <si>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</si>
  <si>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</si>
  <si>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</si>
  <si>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</si>
  <si>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</si>
  <si>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</si>
  <si>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</si>
  <si>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</si>
  <si>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</si>
  <si>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</si>
  <si>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</si>
  <si>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</si>
  <si>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</si>
  <si>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</si>
  <si>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</si>
  <si>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</si>
  <si>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</si>
  <si>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</si>
  <si>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</si>
  <si>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</si>
  <si>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</si>
  <si>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</si>
  <si>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</si>
  <si>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</si>
  <si>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</si>
  <si>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</si>
  <si>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</si>
  <si>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</si>
  <si>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</si>
  <si>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</si>
  <si>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</si>
  <si>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</si>
  <si>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</si>
  <si>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</si>
  <si>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</si>
  <si>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</si>
  <si>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</si>
  <si>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</si>
  <si>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</si>
  <si>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</si>
  <si>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</si>
  <si>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</si>
  <si>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</si>
  <si>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</si>
  <si>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</si>
  <si>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</si>
  <si>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</si>
  <si>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</si>
  <si>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</si>
  <si>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</si>
  <si>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</si>
  <si>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</si>
  <si>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</si>
  <si>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</si>
  <si>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</si>
  <si>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</si>
  <si>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</si>
  <si>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</si>
  <si>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</si>
  <si>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</si>
  <si>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</si>
  <si>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</si>
  <si>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</si>
  <si>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</si>
  <si>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</si>
  <si>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</si>
  <si>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</si>
  <si>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</si>
  <si>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</si>
  <si>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</si>
  <si>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</si>
  <si>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</si>
  <si>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</si>
  <si>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</si>
  <si>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</si>
  <si>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</si>
  <si>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</si>
  <si>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</si>
  <si>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</si>
  <si>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</si>
  <si>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</si>
  <si>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</si>
  <si>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</si>
  <si>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</si>
  <si>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</si>
  <si>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</si>
  <si>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</si>
  <si>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</si>
  <si>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</si>
  <si>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</si>
  <si>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</si>
  <si>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</si>
  <si>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</si>
  <si>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</si>
  <si>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</si>
  <si>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</si>
  <si>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</si>
  <si>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</si>
  <si>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</si>
  <si>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</si>
  <si>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</si>
  <si>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</si>
  <si>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</si>
  <si>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</si>
  <si>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</si>
  <si>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</si>
  <si>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</si>
  <si>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</si>
  <si>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</si>
  <si>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</si>
  <si>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</si>
  <si>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</si>
  <si>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</si>
  <si>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</si>
  <si>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</si>
  <si>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</si>
  <si>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</si>
  <si>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</si>
  <si>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</si>
  <si>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</si>
  <si>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</si>
  <si>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</si>
  <si>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</si>
  <si>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</si>
  <si>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</si>
  <si>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</si>
  <si>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</si>
  <si>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</si>
  <si>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</si>
  <si>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</si>
  <si>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</si>
  <si>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</si>
  <si>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</si>
  <si>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</si>
  <si>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</si>
  <si>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</si>
  <si>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</si>
  <si>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</si>
  <si>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</si>
  <si>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</si>
  <si>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</si>
  <si>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</si>
  <si>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</si>
  <si>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</si>
  <si>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</si>
  <si>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</si>
  <si>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</si>
  <si>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</si>
  <si>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</si>
  <si>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</si>
  <si>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</si>
  <si>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</si>
  <si>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</si>
  <si>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</si>
  <si>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</si>
  <si>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</si>
  <si>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</si>
  <si>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</si>
  <si>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</si>
  <si>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</si>
  <si>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</si>
  <si>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</si>
  <si>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</si>
  <si>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</si>
  <si>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</si>
  <si>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</si>
  <si>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</si>
  <si>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</si>
  <si>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</si>
  <si>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</si>
  <si>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</si>
  <si>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</si>
  <si>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</si>
  <si>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</si>
  <si>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</si>
  <si>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</si>
  <si>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</si>
  <si>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</si>
  <si>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</si>
  <si>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</si>
  <si>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</si>
  <si>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</si>
  <si>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</si>
  <si>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</si>
  <si>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</si>
  <si>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</si>
  <si>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</si>
  <si>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</si>
  <si>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</si>
  <si>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</si>
  <si>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</si>
  <si>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</si>
  <si>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</si>
  <si>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</si>
  <si>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</si>
  <si>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</si>
  <si>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</si>
  <si>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</si>
  <si>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</si>
  <si>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</si>
  <si>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</si>
  <si>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</si>
  <si>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</si>
  <si>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</si>
  <si>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</si>
  <si>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</si>
  <si>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</si>
  <si>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</si>
  <si>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</si>
  <si>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</si>
  <si>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</si>
  <si>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</si>
  <si>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</si>
  <si>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</si>
  <si>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</si>
  <si>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</si>
  <si>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</si>
  <si>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</si>
  <si>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</si>
  <si>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</si>
  <si>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</si>
  <si>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</si>
  <si>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</si>
  <si>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</si>
  <si>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</si>
  <si>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</si>
  <si>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</si>
  <si>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</si>
  <si>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</si>
  <si>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</si>
  <si>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</si>
  <si>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</si>
  <si>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</si>
  <si>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</si>
  <si>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</si>
  <si>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</si>
  <si>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</si>
  <si>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</si>
  <si>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</si>
  <si>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</si>
  <si>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</si>
  <si>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</si>
  <si>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</si>
  <si>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</si>
  <si>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</si>
  <si>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</si>
  <si>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</si>
  <si>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</si>
  <si>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</si>
  <si>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</si>
  <si>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</si>
  <si>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</si>
  <si>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</si>
  <si>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</si>
  <si>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</si>
  <si>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</si>
  <si>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</si>
  <si>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</si>
  <si>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</si>
  <si>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</si>
  <si>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</si>
  <si>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</si>
  <si>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</si>
  <si>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</si>
  <si>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</si>
  <si>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</si>
  <si>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</si>
  <si>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</si>
  <si>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</si>
  <si>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</si>
  <si>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</si>
  <si>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</si>
  <si>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</si>
  <si>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</si>
  <si>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</si>
  <si>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</si>
  <si>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</si>
  <si>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</si>
  <si>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</si>
  <si>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</si>
  <si>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</si>
  <si>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</si>
  <si>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</si>
  <si>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</si>
  <si>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</si>
  <si>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</si>
  <si>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</si>
  <si>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</si>
  <si>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</si>
  <si>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</si>
  <si>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</si>
  <si>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</si>
  <si>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</si>
  <si>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</si>
  <si>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</si>
  <si>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</si>
  <si>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</si>
  <si>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</si>
  <si>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</si>
  <si>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</si>
  <si>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</si>
  <si>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</si>
  <si>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</si>
  <si>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</si>
  <si>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</si>
  <si>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</si>
  <si>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</si>
  <si>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</si>
  <si>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</si>
  <si>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</si>
  <si>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</si>
  <si>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</si>
  <si>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</si>
  <si>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</si>
  <si>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</si>
  <si>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</si>
  <si>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</si>
  <si>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</si>
  <si>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</si>
  <si>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</si>
  <si>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</si>
  <si>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</si>
  <si>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</si>
  <si>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</si>
  <si>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</si>
  <si>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</si>
  <si>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</si>
  <si>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</si>
  <si>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</si>
  <si>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</si>
  <si>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</si>
  <si>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</si>
  <si>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</si>
  <si>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</si>
  <si>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</si>
  <si>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</si>
  <si>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</si>
  <si>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</si>
  <si>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</si>
  <si>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</si>
  <si>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</si>
  <si>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</si>
  <si>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</si>
  <si>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</si>
  <si>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</si>
  <si>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</si>
  <si>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</si>
  <si>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</si>
  <si>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</si>
  <si>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</si>
  <si>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</si>
  <si>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</si>
  <si>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</si>
  <si>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</si>
  <si>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</si>
  <si>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</si>
  <si>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</si>
  <si>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</si>
  <si>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</si>
  <si>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</si>
  <si>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</si>
  <si>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</si>
  <si>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</si>
  <si>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</si>
  <si>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</si>
  <si>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</si>
  <si>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</si>
  <si>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</si>
  <si>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</si>
  <si>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</si>
  <si>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</si>
  <si>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</si>
  <si>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</si>
  <si>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</si>
  <si>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</si>
  <si>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</si>
  <si>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</si>
  <si>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</si>
  <si>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</si>
  <si>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</si>
  <si>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</si>
  <si>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</si>
  <si>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</si>
  <si>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</si>
  <si>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</si>
  <si>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</si>
  <si>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</si>
  <si>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</si>
  <si>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</si>
  <si>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</si>
  <si>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</si>
  <si>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</si>
  <si>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</si>
  <si>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</si>
  <si>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</si>
  <si>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</si>
  <si>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</si>
  <si>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</si>
  <si>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</si>
  <si>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</si>
  <si>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</si>
  <si>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</si>
  <si>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</si>
  <si>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</si>
  <si>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</si>
  <si>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</si>
  <si>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</si>
  <si>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</si>
  <si>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</si>
  <si>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</si>
  <si>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</si>
  <si>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</si>
  <si>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</si>
  <si>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</si>
  <si>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</si>
  <si>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</si>
  <si>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</si>
  <si>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</si>
  <si>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</si>
  <si>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</si>
  <si>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</si>
  <si>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</si>
  <si>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</si>
  <si>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</si>
  <si>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</si>
  <si>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</si>
  <si>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</si>
  <si>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</si>
  <si>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</si>
  <si>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</si>
  <si>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</si>
  <si>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</si>
  <si>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</si>
  <si>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</si>
  <si>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</si>
  <si>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</si>
  <si>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</si>
  <si>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</si>
  <si>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</si>
  <si>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</si>
  <si>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</si>
  <si>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</si>
  <si>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</si>
  <si>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</si>
  <si>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</si>
  <si>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</si>
  <si>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</si>
  <si>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</si>
  <si>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</si>
  <si>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</si>
  <si>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</si>
  <si>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</si>
  <si>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</si>
  <si>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</si>
  <si>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</si>
  <si>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</si>
  <si>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</si>
  <si>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</si>
  <si>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</si>
  <si>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</si>
  <si>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</si>
  <si>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</si>
  <si>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</si>
  <si>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</si>
  <si>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</si>
  <si>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</si>
  <si>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</si>
  <si>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</si>
  <si>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</si>
  <si>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</si>
  <si>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</si>
  <si>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</si>
  <si>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</si>
  <si>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</si>
  <si>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</si>
  <si>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</si>
  <si>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</si>
  <si>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</si>
  <si>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</si>
  <si>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</si>
  <si>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</si>
  <si>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</si>
  <si>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</si>
  <si>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</si>
  <si>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</si>
  <si>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</si>
  <si>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</si>
  <si>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</si>
  <si>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</si>
  <si>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</si>
  <si>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</si>
  <si>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</si>
  <si>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</si>
  <si>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</si>
  <si>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</si>
  <si>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</si>
  <si>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</si>
  <si>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</si>
  <si>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</si>
  <si>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</si>
  <si>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</si>
  <si>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</si>
  <si>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</si>
  <si>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</si>
  <si>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</si>
  <si>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</si>
  <si>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</si>
  <si>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</si>
  <si>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</si>
  <si>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</si>
  <si>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</si>
  <si>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</si>
  <si>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</si>
  <si>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</si>
  <si>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</si>
  <si>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</si>
  <si>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</si>
  <si>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</si>
  <si>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</si>
  <si>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</si>
  <si>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</si>
  <si>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</si>
  <si>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</si>
  <si>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</si>
  <si>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</si>
  <si>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</si>
  <si>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</si>
  <si>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</si>
  <si>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</si>
  <si>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</si>
  <si>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</si>
  <si>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</si>
  <si>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</si>
  <si>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</si>
  <si>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</si>
  <si>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</si>
  <si>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</si>
  <si>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</si>
  <si>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</si>
  <si>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</si>
  <si>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</si>
  <si>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</si>
  <si>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</si>
  <si>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</si>
  <si>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</si>
  <si>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</si>
  <si>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</si>
  <si>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</si>
  <si>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</si>
  <si>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</si>
  <si>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</si>
  <si>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</si>
  <si>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</si>
  <si>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</si>
  <si>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</si>
  <si>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</si>
  <si>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</si>
  <si>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</si>
  <si>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</si>
  <si>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</si>
  <si>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</si>
  <si>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</si>
  <si>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</si>
  <si>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</si>
  <si>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</si>
  <si>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</si>
  <si>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</si>
  <si>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</si>
  <si>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</si>
  <si>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</si>
  <si>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</si>
  <si>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</si>
  <si>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</si>
  <si>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</si>
  <si>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</si>
  <si>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</si>
  <si>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</si>
  <si>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</si>
  <si>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</si>
  <si>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</si>
  <si>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</si>
  <si>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</si>
  <si>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</si>
  <si>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</si>
  <si>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</si>
  <si>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</si>
  <si>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</si>
  <si>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</si>
  <si>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</si>
  <si>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</si>
  <si>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</si>
  <si>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</si>
  <si>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</si>
  <si>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</si>
  <si>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</si>
  <si>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</si>
  <si>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</si>
  <si>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</si>
  <si>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</si>
  <si>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</si>
  <si>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</si>
  <si>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</si>
  <si>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</si>
  <si>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</si>
  <si>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</si>
  <si>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</si>
  <si>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</si>
  <si>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</si>
  <si>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</si>
  <si>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</si>
  <si>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</si>
  <si>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</si>
  <si>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</si>
  <si>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</si>
  <si>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</si>
  <si>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</si>
  <si>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</si>
  <si>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</si>
  <si>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</si>
  <si>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</si>
  <si>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</si>
  <si>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</si>
  <si>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</si>
  <si>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</si>
  <si>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</si>
  <si>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</si>
  <si>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</si>
  <si>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</si>
  <si>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</si>
  <si>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</si>
  <si>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</si>
  <si>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</si>
  <si>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</si>
  <si>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</si>
  <si>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</si>
  <si>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</si>
  <si>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</si>
  <si>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</si>
  <si>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</si>
  <si>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</si>
  <si>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</si>
  <si>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</si>
  <si>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</si>
  <si>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</si>
  <si>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</si>
  <si>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</si>
  <si>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</si>
  <si>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</si>
  <si>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</si>
  <si>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</si>
  <si>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</si>
  <si>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</si>
  <si>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</si>
  <si>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</si>
  <si>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</si>
  <si>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</si>
  <si>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</si>
  <si>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</si>
  <si>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</si>
  <si>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</si>
  <si>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</si>
  <si>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</si>
  <si>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</si>
  <si>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</si>
  <si>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</si>
  <si>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</si>
  <si>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</si>
  <si>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</si>
  <si>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</si>
  <si>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</si>
  <si>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</si>
  <si>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</si>
  <si>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</si>
  <si>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</si>
  <si>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</si>
  <si>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</si>
  <si>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</si>
  <si>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</si>
  <si>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</si>
  <si>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</si>
  <si>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</si>
  <si>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</si>
  <si>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</si>
  <si>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</si>
  <si>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</si>
  <si>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</si>
  <si>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</si>
  <si>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</si>
  <si>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</si>
  <si>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</si>
  <si>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</si>
  <si>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</si>
  <si>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</si>
  <si>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</si>
  <si>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</si>
  <si>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</si>
  <si>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</si>
  <si>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</si>
  <si>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</si>
  <si>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</si>
  <si>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</si>
  <si>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</si>
  <si>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</si>
  <si>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</si>
  <si>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</si>
  <si>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</si>
  <si>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</si>
  <si>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</si>
  <si>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</si>
  <si>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</si>
  <si>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</si>
  <si>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</si>
  <si>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</si>
  <si>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</si>
  <si>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</si>
  <si>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</si>
  <si>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</si>
  <si>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</si>
  <si>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</si>
  <si>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</si>
  <si>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</si>
  <si>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</si>
  <si>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</si>
  <si>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</si>
  <si>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</si>
  <si>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</si>
  <si>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</si>
  <si>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</si>
  <si>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</si>
  <si>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</si>
  <si>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</si>
  <si>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</si>
  <si>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</si>
  <si>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</si>
  <si>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</si>
  <si>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</si>
  <si>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</si>
  <si>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</si>
  <si>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</si>
  <si>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</si>
  <si>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</si>
  <si>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</si>
  <si>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</si>
  <si>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</si>
  <si>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</si>
  <si>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</si>
  <si>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</si>
  <si>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</si>
  <si>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</si>
  <si>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</si>
  <si>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</si>
  <si>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</si>
  <si>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</si>
  <si>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</si>
  <si>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</si>
  <si>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</si>
  <si>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</si>
  <si>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</si>
  <si>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</si>
  <si>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</si>
  <si>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</si>
  <si>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</si>
  <si>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</si>
  <si>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</si>
  <si>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</si>
  <si>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</si>
  <si>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</si>
  <si>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</si>
  <si>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</si>
  <si>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</si>
  <si>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</si>
  <si>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</si>
  <si>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</si>
  <si>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</si>
  <si>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</si>
  <si>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</si>
  <si>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</si>
  <si>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</si>
  <si>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</si>
  <si>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</si>
  <si>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</si>
  <si>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</si>
  <si>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</si>
  <si>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</si>
  <si>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</si>
  <si>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</si>
  <si>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</si>
  <si>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</si>
  <si>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</si>
  <si>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</si>
  <si>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</si>
  <si>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</si>
  <si>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</si>
  <si>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</si>
  <si>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</si>
  <si>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</si>
  <si>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</si>
  <si>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</si>
  <si>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</si>
  <si>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</si>
  <si>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</si>
  <si>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</si>
  <si>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</si>
  <si>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</si>
  <si>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</si>
  <si>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</si>
  <si>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</si>
  <si>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</si>
  <si>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</si>
  <si>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</si>
  <si>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</si>
  <si>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</si>
  <si>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</si>
  <si>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</si>
  <si>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</si>
  <si>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</si>
  <si>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</si>
  <si>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</si>
  <si>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</si>
  <si>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</si>
  <si>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</si>
  <si>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</si>
  <si>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</si>
  <si>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</si>
  <si>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</si>
  <si>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</si>
  <si>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</si>
  <si>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</si>
  <si>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</si>
  <si>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</si>
  <si>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</si>
  <si>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</si>
  <si>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</si>
  <si>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</si>
  <si>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</si>
  <si>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</si>
  <si>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</si>
  <si>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</si>
  <si>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</si>
  <si>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</si>
  <si>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</si>
  <si>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</si>
  <si>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</si>
  <si>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</si>
  <si>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</si>
  <si>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</si>
  <si>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</si>
  <si>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</si>
  <si>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</si>
  <si>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</si>
  <si>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</si>
  <si>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</si>
  <si>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</si>
  <si>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</si>
  <si>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</si>
  <si>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</si>
  <si>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</si>
  <si>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</si>
  <si>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</si>
  <si>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</si>
  <si>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</si>
  <si>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</si>
  <si>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</si>
  <si>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</si>
  <si>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</si>
  <si>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</si>
  <si>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</si>
  <si>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</si>
  <si>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</si>
  <si>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</si>
  <si>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</si>
  <si>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</si>
  <si>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</si>
  <si>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</si>
  <si>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</si>
  <si>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</si>
  <si>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</si>
  <si>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</si>
  <si>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</si>
  <si>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</si>
  <si>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</si>
  <si>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</si>
  <si>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</si>
  <si>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</si>
  <si>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</si>
  <si>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</si>
  <si>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</si>
  <si>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</si>
  <si>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</si>
  <si>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</si>
  <si>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</si>
  <si>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</si>
  <si>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</si>
  <si>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</si>
  <si>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</si>
  <si>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</si>
  <si>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</si>
  <si>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</si>
  <si>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</si>
  <si>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</si>
  <si>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</si>
  <si>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</si>
  <si>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</si>
  <si>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</si>
  <si>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</si>
  <si>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</si>
  <si>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</si>
  <si>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</si>
  <si>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</si>
  <si>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</si>
  <si>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</si>
  <si>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</si>
  <si>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</si>
  <si>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</si>
  <si>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</si>
  <si>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</si>
  <si>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</si>
  <si>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</si>
  <si>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</si>
  <si>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</si>
  <si>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</si>
  <si>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</si>
  <si>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</si>
  <si>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</si>
  <si>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</si>
  <si>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</si>
  <si>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</si>
  <si>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</si>
  <si>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</si>
  <si>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</si>
  <si>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</si>
  <si>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</si>
  <si>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</si>
  <si>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</si>
  <si>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</si>
  <si>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</si>
  <si>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</si>
  <si>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</si>
  <si>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</si>
  <si>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</si>
  <si>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</si>
  <si>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</si>
  <si>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</si>
  <si>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</si>
  <si>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</si>
  <si>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</si>
  <si>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</si>
  <si>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</si>
  <si>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</si>
  <si>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</si>
  <si>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</si>
  <si>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</si>
  <si>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</si>
  <si>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</si>
  <si>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</si>
  <si>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</si>
  <si>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</si>
  <si>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</si>
  <si>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</si>
  <si>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</si>
  <si>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</si>
  <si>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</si>
  <si>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</si>
  <si>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</si>
  <si>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</si>
  <si>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</si>
  <si>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</si>
  <si>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</si>
  <si>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</si>
  <si>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</si>
  <si>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</si>
  <si>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</si>
  <si>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</si>
  <si>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</si>
  <si>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</si>
  <si>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</si>
  <si>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</si>
  <si>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</si>
  <si>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</si>
  <si>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</si>
  <si>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</si>
  <si>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</si>
  <si>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</si>
  <si>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</si>
  <si>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</si>
  <si>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</si>
  <si>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</si>
  <si>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</si>
  <si>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</si>
  <si>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</si>
  <si>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</si>
  <si>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</si>
  <si>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</si>
  <si>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</si>
  <si>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</si>
  <si>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</si>
  <si>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</si>
  <si>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</si>
  <si>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</si>
  <si>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</si>
  <si>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</si>
  <si>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</si>
  <si>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</si>
  <si>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</si>
  <si>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</si>
  <si>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</si>
  <si>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</si>
  <si>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</si>
  <si>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</si>
  <si>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</si>
  <si>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</si>
  <si>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</si>
  <si>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</si>
  <si>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</si>
  <si>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</si>
  <si>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</si>
  <si>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</si>
  <si>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</si>
  <si>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</si>
  <si>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</si>
  <si>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</si>
  <si>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</si>
  <si>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</si>
  <si>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</si>
  <si>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</si>
  <si>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</si>
  <si>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</si>
  <si>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</si>
  <si>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</si>
  <si>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</si>
  <si>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</si>
  <si>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</si>
  <si>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</si>
  <si>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</si>
  <si>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</si>
  <si>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</si>
  <si>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</si>
  <si>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</si>
  <si>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</si>
  <si>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</si>
  <si>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</si>
  <si>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</si>
  <si>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</si>
  <si>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</si>
  <si>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</si>
  <si>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</si>
  <si>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</si>
  <si>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</si>
  <si>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</si>
  <si>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</si>
  <si>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</si>
  <si>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</si>
  <si>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</si>
  <si>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</si>
  <si>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</si>
  <si>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</si>
  <si>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</si>
  <si>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</si>
  <si>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</si>
  <si>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</si>
  <si>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</si>
  <si>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</si>
  <si>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</si>
  <si>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</si>
  <si>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</si>
  <si>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</si>
  <si>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</si>
  <si>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</si>
  <si>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</si>
  <si>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</si>
  <si>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</si>
  <si>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</si>
  <si>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</si>
  <si>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</si>
  <si>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</si>
  <si>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</si>
  <si>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</si>
  <si>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</si>
  <si>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</si>
  <si>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</si>
  <si>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</si>
  <si>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</si>
  <si>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</si>
  <si>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</si>
  <si>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</si>
  <si>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</si>
  <si>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</si>
  <si>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</si>
  <si>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</si>
  <si>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</si>
  <si>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</si>
  <si>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</si>
  <si>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</si>
  <si>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</si>
  <si>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</si>
  <si>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</si>
  <si>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</si>
  <si>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</si>
  <si>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</si>
  <si>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</si>
  <si>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</si>
  <si>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</si>
  <si>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</si>
  <si>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</si>
  <si>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</si>
  <si>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</si>
  <si>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</si>
  <si>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</si>
  <si>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</si>
  <si>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</si>
  <si>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</si>
  <si>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</si>
  <si>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</si>
  <si>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</si>
  <si>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</si>
  <si>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</si>
  <si>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</si>
  <si>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</si>
  <si>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</si>
  <si>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</si>
  <si>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</si>
  <si>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</si>
  <si>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</si>
  <si>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</si>
  <si>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</si>
  <si>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</si>
  <si>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</si>
  <si>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</si>
  <si>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</si>
  <si>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</si>
  <si>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</si>
  <si>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</si>
  <si>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</si>
  <si>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</si>
  <si>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</si>
  <si>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</si>
  <si>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</si>
  <si>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</si>
  <si>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</si>
  <si>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</si>
  <si>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</si>
  <si>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</si>
  <si>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</si>
  <si>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</si>
  <si>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</si>
  <si>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</si>
  <si>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</si>
  <si>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</si>
  <si>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</si>
  <si>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</si>
  <si>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</si>
  <si>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</si>
  <si>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</si>
  <si>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</si>
  <si>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</si>
  <si>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</si>
  <si>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</si>
  <si>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</si>
  <si>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</si>
  <si>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</si>
  <si>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</si>
  <si>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</si>
  <si>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</si>
  <si>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</si>
  <si>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</si>
  <si>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</si>
  <si>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</si>
  <si>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</si>
  <si>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</si>
  <si>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</si>
  <si>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</si>
  <si>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</si>
  <si>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</si>
  <si>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</si>
  <si>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</si>
  <si>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</si>
  <si>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</si>
  <si>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</si>
  <si>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</si>
  <si>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</si>
  <si>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</si>
  <si>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</si>
  <si>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</si>
  <si>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</si>
  <si>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</si>
  <si>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</si>
  <si>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</si>
  <si>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</si>
  <si>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</si>
  <si>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</si>
  <si>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</si>
  <si>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</si>
  <si>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</si>
  <si>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</si>
  <si>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</si>
  <si>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</si>
  <si>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</si>
  <si>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</si>
  <si>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</si>
  <si>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</si>
  <si>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</si>
  <si>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</si>
  <si>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</si>
  <si>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</si>
  <si>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</si>
  <si>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</si>
  <si>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</si>
  <si>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</si>
  <si>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</si>
  <si>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</si>
  <si>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</si>
  <si>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</si>
  <si>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</si>
  <si>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</si>
  <si>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</si>
  <si>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</si>
  <si>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</si>
  <si>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</si>
  <si>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</si>
  <si>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</si>
  <si>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</si>
  <si>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</si>
  <si>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</si>
  <si>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</si>
  <si>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</si>
  <si>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</si>
  <si>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</si>
  <si>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</si>
  <si>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</si>
  <si>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</si>
  <si>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</si>
  <si>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</si>
  <si>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</si>
  <si>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</si>
  <si>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</si>
  <si>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</si>
  <si>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</si>
  <si>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</si>
  <si>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</si>
  <si>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</si>
  <si>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</si>
  <si>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</si>
  <si>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</si>
  <si>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</si>
  <si>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</si>
  <si>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</si>
  <si>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</si>
  <si>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</si>
  <si>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</si>
  <si>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</si>
  <si>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</si>
  <si>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</si>
  <si>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</si>
  <si>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</si>
  <si>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</si>
  <si>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</si>
  <si>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</si>
  <si>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</si>
  <si>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</si>
  <si>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</si>
  <si>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</si>
  <si>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</si>
  <si>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</si>
  <si>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</si>
  <si>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</si>
  <si>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</si>
  <si>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</si>
  <si>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</si>
  <si>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</si>
  <si>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</si>
  <si>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</si>
  <si>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</si>
  <si>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</si>
  <si>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</si>
  <si>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</si>
  <si>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</si>
  <si>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</si>
  <si>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</si>
  <si>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</si>
  <si>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</si>
  <si>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</si>
  <si>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</si>
  <si>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</si>
  <si>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</si>
  <si>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</si>
  <si>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</si>
  <si>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</si>
  <si>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</si>
  <si>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</si>
  <si>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</si>
  <si>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</si>
  <si>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</si>
  <si>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</si>
  <si>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</si>
  <si>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</si>
  <si>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</si>
  <si>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</si>
  <si>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</si>
  <si>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</si>
  <si>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</si>
  <si>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</si>
  <si>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</si>
  <si>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</si>
  <si>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</si>
  <si>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</si>
  <si>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</si>
  <si>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</si>
  <si>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</si>
  <si>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</si>
  <si>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</si>
  <si>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</si>
  <si>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</si>
  <si>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</si>
  <si>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</si>
  <si>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</si>
  <si>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</si>
  <si>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</si>
  <si>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</si>
  <si>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</si>
  <si>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</si>
  <si>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</si>
  <si>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</si>
  <si>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</si>
  <si>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</si>
  <si>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</si>
  <si>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</si>
  <si>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</si>
  <si>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</si>
  <si>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</si>
  <si>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</si>
  <si>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</si>
  <si>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</si>
  <si>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</si>
  <si>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</si>
  <si>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</si>
  <si>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</si>
  <si>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</si>
  <si>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</si>
  <si>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</si>
  <si>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</si>
  <si>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</si>
  <si>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</si>
  <si>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</si>
  <si>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</si>
  <si>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</si>
  <si>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</si>
  <si>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</si>
  <si>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</si>
  <si>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</si>
  <si>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</si>
  <si>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</si>
  <si>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</si>
  <si>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</si>
  <si>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</si>
  <si>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</si>
  <si>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</si>
  <si>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</si>
  <si>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</si>
  <si>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</si>
  <si>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</si>
  <si>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</si>
  <si>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</si>
  <si>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</si>
  <si>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</si>
  <si>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</si>
  <si>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</si>
  <si>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</si>
  <si>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</si>
  <si>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</si>
  <si>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</si>
  <si>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</si>
  <si>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</si>
  <si>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</si>
  <si>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</si>
  <si>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</si>
  <si>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</si>
  <si>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</si>
  <si>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</si>
  <si>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</si>
  <si>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</si>
  <si>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</si>
  <si>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</si>
  <si>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</si>
  <si>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</si>
  <si>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</si>
  <si>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</si>
  <si>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</si>
  <si>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</si>
  <si>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</si>
  <si>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</si>
  <si>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</si>
  <si>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</si>
  <si>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</si>
  <si>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</si>
  <si>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</si>
  <si>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</si>
  <si>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</si>
  <si>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</si>
  <si>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</si>
  <si>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</si>
  <si>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</si>
  <si>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</si>
  <si>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</si>
  <si>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</si>
  <si>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</si>
  <si>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</si>
  <si>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</si>
  <si>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</si>
  <si>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</si>
  <si>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</si>
  <si>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</si>
  <si>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</si>
  <si>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</si>
  <si>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</si>
  <si>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</si>
  <si>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</si>
  <si>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</si>
  <si>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</si>
  <si>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</si>
  <si>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</si>
  <si>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</si>
  <si>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</si>
  <si>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</si>
  <si>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</si>
  <si>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</si>
  <si>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</si>
  <si>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</si>
  <si>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</si>
  <si>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</si>
  <si>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</si>
  <si>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</si>
  <si>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</si>
  <si>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</si>
  <si>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</si>
  <si>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</si>
  <si>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</si>
  <si>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</si>
  <si>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</si>
  <si>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</si>
  <si>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</si>
  <si>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</si>
  <si>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</si>
  <si>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</si>
  <si>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</si>
  <si>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</si>
  <si>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</si>
  <si>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</si>
  <si>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</si>
  <si>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</si>
  <si>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</si>
  <si>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</si>
  <si>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</si>
  <si>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</si>
  <si>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</si>
  <si>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</si>
  <si>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</si>
  <si>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</si>
  <si>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</si>
  <si>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</si>
  <si>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</si>
  <si>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</si>
  <si>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</si>
  <si>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</si>
  <si>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</si>
  <si>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</si>
  <si>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</si>
  <si>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</si>
  <si>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</si>
  <si>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</si>
  <si>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</si>
  <si>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</si>
  <si>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</si>
  <si>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</si>
  <si>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</si>
  <si>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</si>
  <si>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</si>
  <si>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</si>
  <si>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</si>
  <si>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</si>
  <si>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</si>
  <si>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</si>
  <si>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</si>
  <si>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</si>
  <si>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</si>
  <si>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</si>
  <si>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</si>
  <si>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</si>
  <si>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</si>
  <si>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</si>
  <si>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</si>
  <si>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</si>
  <si>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</si>
  <si>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</si>
  <si>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</si>
  <si>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</si>
  <si>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</si>
  <si>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</si>
  <si>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</si>
  <si>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</si>
  <si>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</si>
  <si>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</si>
  <si>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</si>
  <si>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</si>
  <si>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</si>
  <si>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</si>
  <si>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</si>
  <si>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</si>
  <si>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</si>
  <si>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</si>
  <si>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</si>
  <si>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</si>
  <si>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</si>
  <si>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</si>
  <si>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</si>
  <si>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</si>
  <si>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</si>
  <si>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</si>
  <si>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</si>
  <si>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</si>
  <si>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</si>
  <si>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</si>
  <si>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</si>
  <si>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</si>
  <si>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</si>
  <si>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</si>
  <si>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</si>
  <si>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</si>
  <si>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</si>
  <si>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</si>
  <si>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</si>
  <si>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</si>
  <si>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</si>
  <si>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</si>
  <si>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</si>
  <si>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</si>
  <si>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</si>
  <si>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</si>
  <si>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</si>
  <si>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</si>
  <si>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</si>
  <si>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</si>
  <si>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</si>
  <si>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</si>
  <si>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</si>
  <si>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</si>
  <si>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</si>
  <si>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</si>
  <si>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</si>
  <si>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</si>
  <si>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</si>
  <si>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</si>
  <si>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</si>
  <si>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</si>
  <si>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</si>
  <si>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</si>
  <si>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</si>
  <si>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</si>
  <si>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</si>
  <si>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</si>
  <si>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</si>
  <si>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</si>
  <si>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</si>
  <si>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</si>
  <si>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</si>
  <si>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</si>
  <si>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</si>
  <si>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</si>
  <si>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</si>
  <si>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</si>
  <si>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</si>
  <si>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</si>
  <si>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</si>
  <si>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</si>
  <si>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</si>
  <si>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</si>
  <si>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</si>
  <si>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</si>
  <si>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</si>
  <si>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</si>
  <si>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</si>
  <si>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</si>
  <si>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</si>
  <si>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</si>
  <si>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</si>
  <si>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</si>
  <si>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</si>
  <si>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</si>
  <si>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</si>
  <si>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</si>
  <si>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</si>
  <si>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</si>
  <si>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</si>
  <si>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</si>
  <si>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</si>
  <si>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</si>
  <si>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</si>
  <si>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</si>
  <si>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</si>
  <si>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</si>
  <si>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</si>
  <si>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</si>
  <si>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</si>
  <si>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</si>
  <si>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</si>
  <si>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</si>
  <si>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</si>
  <si>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</si>
  <si>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</si>
  <si>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</si>
  <si>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</si>
  <si>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</si>
  <si>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</si>
  <si>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</si>
  <si>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</si>
  <si>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</si>
  <si>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</si>
  <si>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</si>
  <si>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</si>
  <si>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</si>
  <si>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</si>
  <si>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</si>
  <si>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</si>
  <si>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</si>
  <si>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</si>
  <si>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</si>
  <si>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</si>
  <si>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</si>
  <si>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</si>
  <si>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</si>
  <si>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</si>
  <si>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</si>
  <si>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</si>
  <si>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</si>
  <si>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</si>
  <si>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</si>
  <si>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</si>
  <si>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</si>
  <si>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</si>
  <si>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</si>
  <si>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</si>
  <si>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</si>
  <si>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</si>
  <si>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</si>
  <si>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</si>
  <si>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</si>
  <si>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</si>
  <si>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</si>
  <si>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</si>
  <si>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</si>
  <si>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</si>
  <si>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</si>
  <si>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</si>
  <si>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</si>
  <si>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</si>
  <si>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</si>
  <si>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</si>
  <si>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</si>
  <si>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</si>
  <si>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</si>
  <si>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</si>
  <si>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</si>
  <si>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</si>
  <si>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</si>
  <si>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</si>
  <si>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</si>
  <si>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</si>
  <si>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</si>
  <si>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</si>
  <si>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</si>
  <si>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</si>
  <si>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</si>
  <si>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</si>
  <si>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</si>
  <si>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</si>
  <si>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</si>
  <si>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</si>
  <si>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</si>
  <si>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</si>
  <si>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</si>
  <si>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</si>
  <si>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</si>
  <si>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</si>
  <si>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</si>
  <si>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</si>
  <si>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</si>
  <si>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</si>
  <si>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</si>
  <si>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</si>
  <si>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</si>
  <si>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</si>
  <si>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</si>
  <si>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</si>
  <si>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</si>
  <si>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</si>
  <si>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</si>
  <si>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</si>
  <si>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</si>
  <si>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</si>
  <si>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</si>
  <si>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</si>
  <si>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</si>
  <si>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</si>
  <si>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</si>
  <si>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</si>
  <si>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</si>
  <si>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</si>
  <si>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</si>
  <si>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</si>
  <si>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</si>
  <si>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</si>
  <si>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</si>
  <si>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</si>
  <si>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</si>
  <si>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</si>
  <si>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</si>
  <si>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</si>
  <si>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</si>
  <si>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</si>
  <si>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</si>
  <si>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</si>
  <si>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</si>
  <si>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</si>
  <si>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</si>
  <si>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</si>
  <si>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</si>
  <si>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</si>
  <si>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</si>
  <si>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</si>
  <si>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</si>
  <si>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</si>
  <si>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</si>
  <si>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</si>
  <si>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</si>
  <si>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</si>
  <si>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</si>
  <si>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</si>
  <si>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</si>
  <si>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</si>
  <si>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</si>
  <si>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</si>
  <si>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</si>
  <si>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</si>
  <si>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</si>
  <si>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</si>
  <si>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</si>
  <si>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</si>
  <si>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</si>
  <si>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</si>
  <si>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</si>
  <si>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</si>
  <si>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</si>
  <si>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</si>
  <si>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</si>
  <si>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</si>
  <si>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</si>
  <si>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</si>
  <si>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</si>
  <si>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</si>
  <si>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</si>
  <si>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</si>
  <si>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</si>
  <si>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</si>
  <si>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</si>
  <si>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</si>
  <si>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</si>
  <si>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</si>
  <si>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</si>
  <si>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</si>
  <si>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</si>
  <si>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</si>
  <si>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</si>
  <si>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</si>
  <si>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</si>
  <si>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</si>
  <si>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</si>
  <si>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</si>
  <si>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</si>
  <si>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</si>
  <si>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</si>
  <si>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</si>
  <si>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</si>
  <si>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</si>
  <si>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</si>
  <si>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</si>
  <si>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</si>
  <si>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</si>
  <si>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</si>
  <si>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</si>
  <si>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</si>
  <si>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</si>
  <si>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</si>
  <si>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</si>
  <si>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</si>
  <si>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</si>
  <si>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</si>
  <si>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</si>
  <si>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</si>
  <si>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</si>
  <si>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</si>
  <si>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</si>
  <si>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</si>
  <si>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</si>
  <si>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</si>
  <si>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</si>
  <si>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</si>
  <si>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</si>
  <si>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</si>
  <si>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</si>
  <si>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</si>
  <si>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</si>
  <si>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</si>
  <si>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</si>
  <si>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</si>
  <si>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</si>
  <si>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</si>
  <si>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</si>
  <si>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</si>
  <si>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</si>
  <si>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</si>
  <si>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</si>
  <si>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</si>
  <si>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</si>
  <si>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</si>
  <si>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</si>
  <si>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</si>
  <si>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</si>
  <si>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</si>
  <si>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</si>
  <si>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</si>
  <si>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</si>
  <si>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</si>
  <si>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</si>
  <si>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</si>
  <si>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</si>
  <si>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</si>
  <si>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</si>
  <si>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</si>
  <si>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</si>
  <si>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</si>
  <si>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</si>
  <si>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</si>
  <si>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</si>
  <si>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</si>
  <si>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</si>
  <si>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</si>
  <si>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</si>
  <si>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</si>
  <si>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</si>
  <si>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</si>
  <si>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</si>
  <si>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</si>
  <si>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</si>
  <si>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</si>
  <si>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</si>
  <si>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</si>
  <si>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</si>
  <si>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</si>
  <si>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</si>
  <si>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</si>
  <si>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</si>
  <si>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</si>
  <si>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</si>
  <si>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</si>
  <si>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</si>
  <si>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</si>
  <si>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</si>
  <si>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</si>
  <si>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</si>
  <si>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</si>
  <si>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</si>
  <si>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</si>
  <si>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</si>
  <si>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</si>
  <si>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</si>
  <si>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</si>
  <si>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</si>
  <si>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</si>
  <si>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</si>
  <si>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</si>
  <si>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</si>
  <si>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</si>
  <si>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</si>
  <si>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</si>
  <si>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</si>
  <si>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</si>
  <si>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</si>
  <si>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</si>
  <si>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</si>
  <si>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</si>
  <si>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</si>
  <si>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</si>
  <si>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</si>
  <si>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</si>
  <si>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</si>
  <si>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</si>
  <si>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</si>
  <si>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</si>
  <si>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</si>
  <si>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</si>
  <si>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</si>
  <si>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</si>
  <si>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</si>
  <si>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</si>
  <si>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</si>
  <si>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</si>
  <si>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</si>
  <si>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</si>
  <si>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</si>
  <si>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</si>
  <si>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</si>
  <si>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</si>
  <si>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</si>
  <si>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</si>
  <si>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</si>
  <si>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</si>
  <si>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</si>
  <si>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</si>
  <si>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</si>
  <si>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</si>
  <si>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</si>
  <si>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</si>
  <si>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</si>
  <si>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</si>
  <si>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</si>
  <si>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</si>
  <si>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</si>
  <si>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</si>
  <si>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</si>
  <si>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</si>
  <si>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</si>
  <si>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</si>
  <si>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</si>
  <si>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</si>
  <si>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</si>
  <si>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</si>
  <si>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</si>
  <si>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</si>
  <si>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</si>
  <si>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</si>
  <si>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</si>
  <si>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</si>
  <si>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</si>
  <si>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</si>
  <si>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</si>
  <si>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</si>
  <si>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</si>
  <si>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</si>
  <si>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</si>
  <si>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</si>
  <si>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</si>
  <si>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</si>
  <si>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</si>
  <si>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</si>
  <si>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</si>
  <si>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</si>
  <si>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</si>
  <si>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</si>
  <si>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</si>
  <si>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</si>
  <si>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</si>
  <si>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</si>
  <si>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</si>
  <si>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</si>
  <si>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</si>
  <si>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</si>
  <si>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</si>
  <si>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</si>
  <si>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</si>
  <si>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</si>
  <si>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</si>
  <si>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</si>
  <si>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</si>
  <si>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</si>
  <si>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</si>
  <si>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</si>
  <si>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</si>
  <si>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</si>
  <si>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</si>
  <si>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</si>
  <si>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</si>
  <si>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</si>
  <si>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</si>
  <si>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</si>
  <si>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</si>
  <si>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</si>
  <si>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</si>
  <si>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</si>
  <si>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</si>
  <si>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</si>
  <si>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</si>
  <si>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</si>
  <si>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</si>
  <si>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</si>
  <si>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</si>
  <si>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</si>
  <si>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</si>
  <si>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</si>
  <si>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</si>
  <si>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</si>
  <si>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</si>
  <si>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</si>
  <si>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</si>
  <si>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</si>
  <si>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</si>
  <si>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</si>
  <si>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</si>
  <si>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</si>
  <si>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</si>
  <si>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</si>
  <si>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</si>
  <si>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</si>
  <si>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</si>
  <si>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</si>
  <si>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</si>
  <si>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</si>
  <si>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</si>
  <si>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</si>
  <si>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</si>
  <si>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</si>
  <si>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</si>
  <si>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</si>
  <si>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</si>
  <si>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</si>
  <si>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</si>
  <si>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</si>
  <si>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</si>
  <si>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</si>
  <si>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</si>
  <si>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</si>
  <si>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</si>
  <si>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</si>
  <si>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</si>
  <si>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</si>
  <si>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</si>
  <si>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</si>
  <si>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</si>
  <si>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</si>
  <si>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</si>
  <si>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</si>
  <si>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</si>
  <si>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</si>
  <si>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</si>
  <si>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</si>
  <si>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</si>
  <si>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</si>
  <si>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</si>
  <si>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</si>
  <si>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</si>
  <si>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</si>
  <si>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</si>
  <si>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</si>
  <si>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</si>
  <si>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</si>
  <si>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</si>
  <si>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</si>
  <si>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</si>
  <si>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</si>
  <si>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</si>
  <si>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</si>
  <si>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</si>
  <si>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</si>
  <si>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</si>
  <si>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</si>
  <si>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</si>
  <si>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</si>
  <si>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</si>
  <si>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</si>
  <si>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</si>
  <si>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</si>
  <si>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</si>
  <si>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</si>
  <si>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</si>
  <si>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</si>
  <si>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</si>
  <si>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</si>
  <si>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</si>
  <si>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</si>
  <si>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</si>
  <si>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</si>
  <si>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</si>
  <si>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</si>
  <si>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</si>
  <si>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</si>
  <si>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</si>
  <si>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</si>
  <si>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</si>
  <si>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</si>
  <si>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</si>
  <si>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</si>
  <si>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</si>
  <si>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</si>
  <si>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</si>
  <si>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</si>
  <si>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</si>
  <si>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</si>
  <si>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</si>
  <si>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</si>
  <si>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</si>
  <si>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</si>
  <si>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</si>
  <si>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</si>
  <si>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</si>
  <si>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</si>
  <si>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</si>
  <si>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</si>
  <si>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</si>
  <si>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</si>
  <si>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</si>
  <si>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</si>
  <si>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</si>
  <si>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</si>
  <si>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</si>
  <si>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</si>
  <si>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</si>
  <si>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</si>
  <si>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</si>
  <si>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</si>
  <si>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</si>
  <si>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</si>
  <si>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</si>
  <si>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</si>
  <si>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</si>
  <si>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</si>
  <si>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</si>
  <si>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</si>
  <si>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</si>
  <si>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</si>
  <si>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</si>
  <si>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</si>
  <si>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</si>
  <si>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</si>
  <si>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</si>
  <si>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</si>
  <si>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</si>
  <si>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</si>
  <si>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</si>
  <si>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</si>
  <si>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</si>
  <si>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</si>
  <si>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</si>
  <si>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</si>
  <si>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</si>
  <si>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</si>
  <si>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</si>
  <si>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</si>
  <si>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</si>
  <si>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</si>
  <si>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</si>
  <si>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</si>
  <si>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</si>
  <si>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</si>
  <si>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</si>
  <si>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</si>
  <si>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</si>
  <si>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</si>
  <si>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</si>
  <si>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</si>
  <si>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</si>
  <si>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</si>
  <si>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</si>
  <si>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</si>
  <si>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</si>
  <si>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</si>
  <si>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</si>
  <si>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</si>
  <si>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</si>
  <si>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</si>
  <si>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</si>
  <si>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</si>
  <si>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</si>
  <si>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</si>
  <si>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</si>
  <si>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</si>
  <si>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</si>
  <si>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</si>
  <si>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</si>
  <si>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</si>
  <si>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</si>
  <si>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</si>
  <si>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</si>
  <si>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</si>
  <si>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</si>
  <si>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</si>
  <si>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</si>
  <si>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</si>
  <si>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</si>
  <si>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</si>
  <si>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</si>
  <si>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</si>
  <si>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</si>
  <si>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</si>
  <si>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</si>
  <si>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</si>
  <si>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</si>
  <si>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</si>
  <si>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</si>
  <si>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</si>
  <si>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</si>
  <si>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</si>
  <si>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</si>
  <si>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</si>
  <si>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</si>
  <si>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</si>
  <si>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</si>
  <si>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</si>
  <si>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</si>
  <si>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</si>
  <si>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</si>
  <si>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</si>
  <si>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</si>
  <si>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</si>
  <si>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</si>
  <si>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</si>
  <si>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</si>
  <si>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</si>
  <si>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</si>
  <si>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</si>
  <si>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</si>
  <si>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</si>
  <si>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</si>
  <si>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</si>
  <si>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</si>
  <si>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</si>
  <si>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</si>
  <si>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</si>
  <si>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</si>
  <si>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</si>
  <si>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</si>
  <si>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</si>
  <si>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</si>
  <si>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</si>
  <si>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</si>
  <si>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</si>
  <si>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</si>
  <si>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</si>
  <si>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</si>
  <si>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</si>
  <si>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</si>
  <si>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</si>
  <si>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</si>
  <si>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</si>
  <si>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</si>
  <si>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</si>
  <si>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</si>
  <si>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</si>
  <si>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</si>
  <si>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</si>
  <si>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</si>
  <si>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</si>
  <si>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</si>
  <si>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</si>
  <si>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</si>
  <si>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</si>
  <si>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</si>
  <si>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</si>
  <si>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</si>
  <si>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</si>
  <si>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</si>
  <si>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</si>
  <si>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</si>
  <si>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</si>
  <si>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</si>
  <si>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</si>
  <si>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</si>
  <si>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</si>
  <si>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</si>
  <si>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</si>
  <si>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</si>
  <si>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</si>
  <si>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</si>
  <si>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</si>
  <si>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</si>
  <si>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</si>
  <si>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</si>
  <si>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</si>
  <si>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</si>
  <si>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</si>
  <si>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</si>
  <si>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</si>
  <si>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</si>
  <si>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</si>
  <si>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</si>
  <si>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</si>
  <si>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</si>
  <si>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</si>
  <si>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</si>
  <si>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</si>
  <si>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</si>
  <si>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</si>
  <si>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</si>
  <si>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</si>
  <si>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</si>
  <si>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</si>
  <si>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</si>
  <si>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</si>
  <si>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</si>
  <si>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</si>
  <si>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</si>
  <si>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</si>
  <si>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</si>
  <si>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</si>
  <si>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</si>
  <si>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</si>
  <si>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</si>
  <si>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</si>
  <si>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</si>
  <si>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</si>
  <si>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</si>
  <si>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</si>
  <si>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</si>
  <si>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</si>
  <si>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</si>
  <si>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</si>
  <si>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</si>
  <si>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</si>
  <si>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</si>
  <si>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</si>
  <si>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</si>
  <si>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</si>
  <si>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</si>
  <si>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</si>
  <si>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</si>
  <si>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</si>
  <si>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</si>
  <si>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</si>
  <si>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</si>
  <si>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</si>
  <si>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</si>
  <si>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</si>
  <si>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</si>
  <si>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</si>
  <si>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</si>
  <si>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</si>
  <si>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</si>
  <si>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</si>
  <si>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</si>
  <si>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</si>
  <si>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</si>
  <si>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</si>
  <si>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</si>
  <si>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</si>
  <si>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</si>
  <si>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</si>
  <si>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</si>
  <si>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</si>
  <si>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</si>
  <si>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</si>
  <si>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</si>
  <si>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</si>
  <si>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</si>
  <si>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</si>
  <si>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</si>
  <si>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</si>
  <si>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</si>
  <si>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</si>
  <si>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</si>
  <si>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</si>
  <si>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</si>
  <si>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</si>
  <si>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</si>
  <si>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</si>
  <si>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</si>
  <si>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</si>
  <si>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</si>
  <si>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</si>
  <si>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</si>
  <si>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</si>
  <si>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</si>
  <si>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</si>
  <si>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</si>
  <si>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</si>
  <si>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</si>
  <si>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</si>
  <si>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</si>
  <si>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</si>
  <si>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</si>
  <si>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</si>
  <si>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</si>
  <si>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</si>
  <si>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</si>
  <si>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</si>
  <si>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</si>
  <si>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</si>
  <si>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</si>
  <si>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</si>
  <si>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</si>
  <si>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</si>
  <si>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</si>
  <si>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</si>
  <si>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</si>
  <si>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</si>
  <si>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</si>
  <si>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</si>
  <si>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</si>
  <si>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</si>
  <si>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</si>
  <si>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</si>
  <si>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</si>
  <si>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</si>
  <si>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</si>
  <si>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</si>
  <si>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</si>
  <si>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</si>
  <si>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</si>
  <si>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</si>
  <si>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</si>
  <si>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</si>
  <si>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</si>
  <si>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</si>
  <si>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</si>
  <si>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</si>
  <si>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</si>
  <si>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</si>
  <si>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</si>
  <si>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</si>
  <si>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</si>
  <si>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</si>
  <si>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</si>
  <si>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</si>
  <si>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</si>
  <si>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</si>
  <si>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</si>
  <si>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</si>
  <si>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</si>
  <si>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</si>
  <si>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</si>
  <si>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</si>
  <si>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</si>
  <si>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</si>
  <si>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</si>
  <si>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</si>
  <si>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</si>
  <si>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</si>
  <si>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</si>
  <si>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</si>
  <si>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</si>
  <si>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</si>
  <si>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</si>
  <si>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</si>
  <si>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</si>
  <si>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</si>
  <si>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</si>
  <si>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</si>
  <si>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</si>
  <si>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</si>
  <si>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</si>
  <si>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</si>
  <si>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</si>
  <si>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</si>
  <si>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</si>
  <si>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</si>
  <si>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</si>
  <si>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</si>
  <si>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</si>
  <si>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</si>
  <si>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</si>
  <si>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</si>
  <si>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</si>
  <si>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</si>
  <si>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</si>
  <si>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</si>
  <si>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</si>
  <si>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</si>
  <si>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</si>
  <si>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</si>
  <si>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</si>
  <si>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</si>
  <si>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</si>
  <si>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</si>
  <si>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</si>
  <si>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</si>
  <si>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</si>
  <si>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</si>
  <si>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</si>
  <si>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</si>
  <si>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</si>
  <si>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</si>
  <si>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</si>
  <si>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</si>
  <si>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</si>
  <si>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</si>
  <si>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</si>
  <si>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</si>
  <si>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</si>
  <si>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</si>
  <si>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</si>
  <si>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</si>
  <si>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</si>
  <si>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</si>
  <si>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</si>
  <si>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</si>
  <si>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</si>
  <si>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</si>
  <si>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</si>
  <si>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</si>
  <si>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</si>
  <si>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</si>
  <si>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</si>
  <si>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</si>
  <si>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</si>
  <si>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</si>
  <si>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</si>
  <si>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</si>
  <si>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</si>
  <si>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</si>
  <si>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</si>
  <si>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</si>
  <si>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</si>
  <si>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</si>
  <si>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</si>
  <si>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</si>
  <si>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</si>
  <si>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</si>
  <si>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</si>
  <si>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</si>
  <si>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</si>
  <si>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</si>
  <si>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</si>
  <si>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</si>
  <si>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</si>
  <si>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</si>
  <si>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</si>
  <si>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</si>
  <si>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</si>
  <si>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</si>
  <si>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</si>
  <si>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</si>
  <si>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</si>
  <si>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</si>
  <si>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</si>
  <si>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</si>
  <si>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</si>
  <si>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</si>
  <si>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</si>
  <si>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</si>
  <si>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</si>
  <si>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</si>
  <si>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</si>
  <si>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</si>
  <si>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</si>
  <si>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</si>
  <si>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</si>
  <si>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</si>
  <si>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</si>
  <si>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</si>
  <si>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</si>
  <si>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</si>
  <si>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</si>
  <si>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</si>
  <si>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</si>
  <si>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</si>
  <si>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</si>
  <si>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</si>
  <si>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</si>
  <si>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</si>
  <si>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</si>
  <si>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</si>
  <si>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</si>
  <si>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</si>
  <si>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</si>
  <si>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</si>
  <si>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</si>
  <si>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</si>
  <si>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</si>
  <si>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</si>
  <si>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</si>
  <si>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</si>
  <si>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</si>
  <si>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</si>
  <si>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</si>
  <si>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</si>
  <si>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</si>
  <si>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</si>
  <si>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</si>
  <si>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</si>
  <si>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</si>
  <si>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</si>
  <si>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</si>
  <si>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</si>
  <si>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</si>
  <si>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</si>
  <si>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</si>
  <si>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</si>
  <si>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</si>
  <si>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</si>
  <si>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</si>
  <si>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</si>
  <si>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</si>
  <si>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</si>
  <si>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</si>
  <si>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</si>
  <si>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</si>
  <si>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</si>
  <si>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</si>
  <si>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</si>
  <si>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</si>
  <si>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</si>
  <si>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</si>
  <si>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</si>
  <si>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</si>
  <si>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</si>
  <si>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</si>
  <si>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</si>
  <si>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</si>
  <si>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</si>
  <si>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</si>
  <si>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</si>
  <si>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</si>
  <si>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</si>
  <si>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</si>
  <si>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</si>
  <si>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</si>
  <si>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</si>
  <si>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</si>
  <si>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</si>
  <si>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</si>
  <si>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</si>
  <si>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</si>
  <si>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</si>
  <si>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</si>
  <si>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</si>
  <si>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</si>
  <si>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</si>
  <si>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</si>
  <si>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</si>
  <si>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</si>
  <si>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</si>
  <si>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</si>
  <si>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</si>
  <si>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</si>
  <si>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</si>
  <si>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</si>
  <si>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</si>
  <si>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</si>
  <si>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</si>
  <si>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</si>
  <si>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</si>
  <si>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</si>
  <si>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</si>
  <si>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</si>
  <si>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</si>
  <si>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</si>
  <si>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</si>
  <si>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</si>
  <si>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</si>
  <si>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</si>
  <si>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</si>
  <si>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</si>
  <si>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</si>
  <si>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</si>
  <si>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</si>
  <si>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</si>
  <si>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</si>
  <si>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</si>
  <si>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</si>
  <si>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</si>
  <si>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</si>
  <si>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</si>
  <si>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</si>
  <si>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</si>
  <si>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</si>
  <si>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</si>
  <si>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</si>
  <si>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</si>
  <si>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</si>
  <si>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</si>
  <si>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</si>
  <si>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</si>
  <si>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</si>
  <si>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</si>
  <si>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</si>
  <si>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</si>
  <si>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</si>
  <si>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</si>
  <si>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</si>
  <si>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</si>
  <si>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</si>
  <si>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</si>
  <si>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</si>
  <si>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</si>
  <si>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</si>
  <si>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</si>
  <si>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</si>
  <si>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</si>
  <si>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</si>
  <si>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</si>
  <si>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</si>
  <si>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</si>
  <si>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</si>
  <si>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</si>
  <si>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</si>
  <si>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</si>
  <si>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</si>
  <si>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</si>
  <si>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</si>
  <si>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</si>
  <si>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</si>
  <si>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</si>
  <si>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</si>
  <si>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</si>
  <si>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</si>
  <si>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</si>
  <si>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</si>
  <si>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</si>
  <si>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</si>
  <si>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</si>
  <si>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</si>
  <si>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</si>
  <si>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</si>
  <si>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</si>
  <si>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</si>
  <si>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</si>
  <si>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</si>
  <si>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</si>
  <si>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</si>
  <si>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</si>
  <si>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</si>
  <si>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</si>
  <si>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</si>
  <si>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</si>
  <si>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</si>
  <si>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</si>
  <si>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</si>
  <si>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</si>
  <si>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</si>
  <si>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</si>
  <si>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</si>
  <si>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</si>
  <si>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</si>
  <si>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</si>
  <si>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</si>
  <si>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</si>
  <si>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</si>
  <si>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</si>
  <si>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</si>
  <si>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</si>
  <si>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</si>
  <si>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</si>
  <si>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</si>
  <si>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</si>
  <si>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</si>
  <si>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</si>
  <si>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</si>
  <si>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</si>
  <si>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</si>
  <si>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</si>
  <si>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</si>
  <si>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</si>
  <si>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</si>
  <si>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</si>
  <si>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</si>
  <si>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</si>
  <si>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</si>
  <si>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</si>
  <si>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</si>
  <si>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</si>
  <si>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</si>
  <si>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</si>
  <si>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</si>
  <si>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</si>
  <si>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</si>
  <si>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</si>
  <si>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</si>
  <si>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</si>
  <si>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</si>
  <si>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</si>
  <si>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</si>
  <si>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</si>
  <si>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</si>
  <si>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</si>
  <si>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</si>
  <si>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</si>
  <si>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</si>
  <si>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</si>
  <si>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</si>
  <si>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</si>
  <si>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</si>
  <si>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</si>
  <si>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</si>
  <si>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</si>
  <si>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</si>
  <si>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</si>
  <si>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</si>
  <si>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</si>
  <si>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</si>
  <si>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</si>
  <si>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</si>
  <si>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</si>
  <si>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</si>
  <si>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</si>
  <si>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</si>
  <si>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</si>
  <si>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</si>
  <si>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</si>
  <si>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</si>
  <si>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</si>
  <si>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</si>
  <si>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</si>
  <si>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</si>
  <si>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</si>
  <si>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</si>
  <si>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</si>
  <si>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</si>
  <si>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</si>
  <si>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</si>
  <si>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</si>
  <si>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</si>
  <si>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</si>
  <si>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</si>
  <si>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</si>
  <si>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</si>
  <si>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</si>
  <si>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</si>
  <si>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</si>
  <si>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</si>
  <si>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</si>
  <si>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</si>
  <si>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</si>
  <si>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</si>
  <si>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</si>
  <si>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</si>
  <si>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</si>
  <si>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</si>
  <si>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</si>
  <si>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</si>
  <si>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</si>
  <si>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</si>
  <si>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</si>
  <si>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</si>
  <si>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</si>
  <si>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</si>
  <si>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</si>
  <si>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</si>
  <si>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</si>
  <si>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</si>
  <si>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</si>
  <si>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</si>
  <si>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</si>
  <si>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</si>
  <si>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</si>
  <si>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</si>
  <si>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</si>
  <si>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</si>
  <si>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</si>
  <si>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</si>
  <si>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</si>
  <si>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</si>
  <si>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</si>
  <si>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</si>
  <si>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</si>
  <si>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</si>
  <si>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</si>
  <si>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</si>
  <si>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</si>
  <si>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</si>
  <si>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</si>
  <si>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</si>
  <si>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</si>
  <si>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</si>
  <si>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</si>
  <si>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</si>
  <si>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</si>
  <si>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</si>
  <si>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</si>
  <si>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</si>
  <si>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</si>
  <si>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</si>
  <si>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</si>
  <si>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</si>
  <si>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</si>
  <si>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</si>
  <si>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</si>
  <si>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</si>
  <si>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</si>
  <si>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</si>
  <si>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</si>
  <si>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</si>
  <si>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</si>
  <si>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</si>
  <si>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</si>
  <si>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</si>
  <si>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</si>
  <si>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</si>
  <si>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</si>
  <si>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</si>
  <si>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</si>
  <si>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</si>
  <si>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</si>
  <si>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</si>
  <si>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</si>
  <si>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</si>
  <si>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</si>
  <si>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</si>
  <si>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</si>
  <si>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</si>
  <si>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</si>
  <si>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</si>
  <si>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</si>
  <si>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</si>
  <si>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</si>
  <si>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</si>
  <si>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</si>
  <si>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</si>
  <si>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</si>
  <si>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</si>
  <si>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</si>
  <si>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</si>
  <si>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</si>
  <si>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</si>
  <si>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</si>
  <si>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</si>
  <si>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</si>
  <si>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</si>
  <si>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</si>
  <si>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</si>
  <si>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</si>
  <si>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</si>
  <si>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</si>
  <si>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</si>
  <si>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</si>
  <si>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</si>
  <si>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</si>
  <si>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</si>
  <si>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</si>
  <si>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</si>
  <si>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</si>
  <si>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</si>
  <si>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</si>
  <si>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</si>
  <si>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</si>
  <si>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</si>
  <si>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</si>
  <si>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</si>
  <si>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</si>
  <si>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</si>
  <si>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</si>
  <si>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</si>
  <si>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</si>
  <si>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</si>
  <si>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</si>
  <si>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</si>
  <si>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</si>
  <si>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</si>
  <si>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</si>
  <si>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</si>
  <si>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</si>
  <si>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</si>
  <si>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</si>
  <si>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</si>
  <si>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</si>
  <si>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</si>
  <si>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</si>
  <si>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</si>
  <si>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</si>
  <si>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</si>
  <si>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</si>
  <si>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</si>
  <si>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</si>
  <si>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</si>
  <si>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</si>
  <si>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</si>
  <si>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</si>
  <si>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</si>
  <si>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</si>
  <si>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</si>
  <si>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</si>
  <si>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</si>
  <si>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</si>
  <si>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</si>
  <si>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</si>
  <si>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</si>
  <si>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</si>
  <si>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</si>
  <si>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</si>
  <si>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</si>
  <si>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</si>
  <si>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</si>
  <si>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</si>
  <si>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</si>
  <si>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</si>
  <si>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</si>
  <si>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</si>
  <si>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</si>
  <si>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</si>
  <si>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</si>
  <si>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</si>
  <si>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</si>
  <si>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</si>
  <si>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</si>
  <si>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</si>
  <si>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</si>
  <si>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</si>
  <si>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</si>
  <si>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</si>
  <si>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</si>
  <si>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</si>
  <si>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</si>
  <si>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</si>
  <si>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</si>
  <si>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</si>
  <si>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</si>
  <si>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</si>
  <si>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</si>
  <si>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</si>
  <si>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</si>
  <si>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</si>
  <si>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</si>
  <si>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</si>
  <si>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</si>
  <si>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</si>
  <si>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</si>
  <si>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</si>
  <si>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</si>
  <si>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</si>
  <si>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</si>
  <si>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</si>
  <si>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</si>
  <si>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</si>
  <si>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</si>
  <si>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</si>
  <si>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</si>
  <si>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</si>
  <si>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</si>
  <si>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</si>
  <si>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</si>
  <si>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</si>
  <si>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</si>
  <si>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</si>
  <si>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</si>
  <si>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</si>
  <si>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</si>
  <si>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</si>
  <si>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</si>
  <si>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</si>
  <si>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</si>
  <si>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</si>
  <si>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</si>
  <si>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</si>
  <si>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</si>
  <si>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</si>
  <si>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</si>
  <si>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</si>
  <si>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</si>
  <si>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</si>
  <si>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</si>
  <si>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</si>
  <si>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</si>
  <si>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</si>
  <si>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</si>
  <si>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</si>
  <si>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</si>
  <si>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</si>
  <si>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</si>
  <si>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</si>
  <si>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</si>
  <si>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</si>
  <si>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</si>
  <si>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</si>
  <si>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</si>
  <si>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</si>
  <si>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</si>
  <si>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</si>
  <si>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</si>
  <si>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</si>
  <si>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</si>
  <si>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</si>
  <si>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</si>
  <si>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</si>
  <si>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</si>
  <si>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</si>
  <si>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</si>
  <si>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</si>
  <si>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</si>
  <si>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</si>
  <si>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</si>
  <si>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</si>
  <si>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</si>
  <si>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</si>
  <si>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</si>
  <si>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</si>
  <si>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</si>
  <si>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</si>
  <si>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</si>
  <si>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</si>
  <si>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</si>
  <si>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</si>
  <si>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</si>
  <si>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</si>
  <si>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</si>
  <si>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</si>
  <si>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</si>
  <si>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</si>
  <si>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</si>
  <si>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</si>
  <si>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</si>
  <si>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</si>
  <si>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</si>
  <si>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</si>
  <si>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</si>
  <si>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</si>
  <si>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</si>
  <si>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</si>
  <si>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</si>
  <si>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</si>
  <si>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</si>
  <si>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</si>
  <si>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</si>
  <si>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</si>
  <si>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</si>
  <si>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</si>
  <si>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</si>
  <si>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</si>
  <si>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</si>
  <si>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</si>
  <si>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</si>
  <si>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</si>
  <si>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</si>
  <si>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</si>
  <si>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</si>
  <si>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</si>
  <si>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</si>
  <si>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</si>
  <si>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</si>
  <si>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</si>
  <si>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</si>
  <si>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</si>
  <si>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</si>
  <si>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</si>
  <si>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</si>
  <si>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</si>
  <si>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</si>
  <si>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</si>
  <si>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</si>
  <si>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</si>
  <si>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</si>
  <si>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</si>
  <si>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</si>
  <si>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</si>
  <si>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</si>
  <si>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</si>
  <si>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</si>
  <si>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</si>
  <si>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</si>
  <si>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</si>
  <si>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</si>
  <si>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</si>
  <si>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</si>
  <si>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</si>
  <si>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</si>
  <si>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</si>
  <si>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</si>
  <si>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</si>
  <si>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</si>
  <si>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</si>
  <si>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</si>
  <si>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</si>
  <si>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</si>
  <si>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</si>
  <si>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</si>
  <si>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</si>
  <si>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</si>
  <si>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</si>
  <si>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</si>
  <si>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</si>
  <si>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</si>
  <si>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</si>
  <si>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</si>
  <si>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</si>
  <si>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</si>
  <si>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</si>
  <si>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</si>
  <si>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</si>
  <si>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</si>
  <si>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</si>
  <si>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</si>
  <si>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</si>
  <si>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</si>
  <si>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</si>
  <si>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</si>
  <si>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</si>
  <si>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</si>
  <si>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</si>
  <si>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</si>
  <si>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</si>
  <si>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</si>
  <si>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</si>
  <si>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</si>
  <si>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</si>
  <si>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</si>
  <si>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</si>
  <si>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</si>
  <si>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</si>
  <si>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</si>
  <si>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</si>
  <si>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</si>
  <si>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</si>
  <si>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</si>
  <si>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</si>
  <si>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</si>
  <si>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</si>
  <si>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</si>
  <si>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</si>
  <si>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</si>
  <si>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</si>
  <si>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</si>
  <si>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</si>
  <si>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</si>
  <si>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</si>
  <si>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</si>
  <si>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</si>
  <si>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</si>
  <si>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</si>
  <si>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</si>
  <si>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</si>
  <si>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</si>
  <si>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</si>
  <si>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</si>
  <si>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</si>
  <si>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</si>
  <si>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</si>
  <si>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</si>
  <si>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</si>
  <si>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</si>
  <si>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</si>
  <si>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</si>
  <si>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</si>
  <si>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</si>
  <si>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</si>
  <si>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</si>
  <si>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</si>
  <si>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</si>
  <si>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</si>
  <si>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</si>
  <si>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</si>
  <si>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</si>
  <si>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</si>
  <si>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</si>
  <si>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</si>
  <si>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</si>
  <si>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</si>
  <si>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</si>
  <si>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</si>
  <si>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</si>
  <si>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</si>
  <si>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</si>
  <si>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</si>
  <si>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</si>
  <si>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</si>
  <si>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</si>
  <si>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</si>
  <si>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</si>
  <si>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</si>
  <si>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</si>
  <si>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</si>
  <si>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</si>
  <si>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</si>
  <si>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</si>
  <si>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</si>
  <si>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</si>
  <si>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</si>
  <si>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</si>
  <si>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</si>
  <si>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</si>
  <si>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</si>
  <si>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</si>
  <si>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</si>
  <si>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</si>
  <si>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</si>
  <si>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</si>
  <si>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</si>
  <si>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</si>
  <si>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</si>
  <si>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</si>
  <si>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</si>
  <si>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</si>
  <si>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</si>
  <si>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</si>
  <si>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</si>
  <si>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</si>
  <si>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</si>
  <si>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</si>
  <si>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</si>
  <si>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</si>
  <si>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</si>
  <si>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</si>
  <si>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</si>
  <si>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</si>
  <si>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</si>
  <si>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</si>
  <si>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</si>
  <si>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</si>
  <si>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</si>
  <si>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</si>
  <si>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</si>
  <si>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</si>
  <si>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</si>
  <si>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</si>
  <si>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</si>
  <si>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</si>
  <si>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</si>
  <si>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</si>
  <si>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</si>
  <si>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</si>
  <si>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</si>
  <si>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</si>
  <si>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</si>
  <si>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</si>
  <si>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</si>
  <si>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</si>
  <si>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</si>
  <si>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</si>
  <si>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</si>
  <si>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</si>
  <si>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</si>
  <si>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</si>
  <si>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</si>
  <si>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</si>
  <si>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</si>
  <si>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</si>
  <si>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</si>
  <si>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</si>
  <si>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</si>
  <si>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</si>
  <si>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</si>
  <si>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</si>
  <si>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</si>
  <si>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</si>
  <si>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</si>
  <si>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</si>
  <si>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</si>
  <si>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</si>
  <si>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</si>
  <si>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</si>
  <si>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</si>
  <si>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</si>
  <si>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</si>
  <si>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</si>
  <si>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</si>
  <si>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</si>
  <si>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</si>
  <si>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</si>
  <si>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</si>
  <si>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</si>
  <si>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</si>
  <si>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</si>
  <si>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</si>
  <si>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</si>
  <si>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</si>
  <si>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</si>
  <si>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</si>
  <si>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</si>
  <si>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</si>
  <si>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</si>
  <si>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</si>
  <si>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</si>
  <si>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</si>
  <si>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</si>
  <si>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</si>
  <si>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</si>
  <si>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</si>
  <si>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</si>
  <si>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</si>
  <si>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</si>
  <si>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</si>
  <si>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</si>
  <si>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</si>
  <si>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</si>
  <si>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</si>
  <si>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</si>
  <si>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</si>
  <si>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</si>
  <si>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</si>
  <si>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</si>
  <si>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</si>
  <si>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</si>
  <si>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</si>
  <si>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</si>
  <si>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</si>
  <si>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</si>
  <si>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</si>
  <si>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</si>
  <si>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</si>
  <si>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</si>
  <si>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</si>
  <si>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</si>
  <si>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</si>
  <si>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</si>
  <si>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</si>
  <si>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</si>
  <si>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</si>
  <si>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</si>
  <si>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</si>
  <si>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</si>
  <si>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</si>
  <si>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</si>
  <si>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</si>
  <si>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</si>
  <si>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</si>
  <si>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</si>
  <si>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</si>
  <si>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</si>
  <si>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</si>
  <si>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</si>
  <si>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</si>
  <si>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</si>
  <si>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</si>
  <si>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</si>
  <si>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</si>
  <si>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</si>
  <si>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</si>
  <si>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</si>
  <si>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</si>
  <si>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</si>
  <si>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</si>
  <si>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</si>
  <si>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</si>
  <si>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</si>
  <si>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</si>
  <si>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</si>
  <si>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</si>
  <si>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</si>
  <si>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</si>
  <si>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</si>
  <si>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</si>
  <si>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</si>
  <si>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</si>
  <si>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</si>
  <si>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</si>
  <si>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</si>
  <si>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</si>
  <si>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</si>
  <si>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</si>
  <si>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</si>
  <si>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</si>
  <si>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</si>
  <si>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</si>
  <si>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</si>
  <si>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</si>
  <si>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</si>
  <si>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</si>
  <si>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</si>
  <si>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</si>
  <si>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</si>
  <si>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</si>
  <si>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</si>
  <si>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</si>
  <si>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</si>
  <si>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</si>
  <si>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</si>
  <si>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</si>
  <si>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</si>
  <si>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</si>
  <si>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</si>
  <si>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</si>
  <si>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</si>
  <si>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</si>
  <si>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</si>
  <si>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</si>
  <si>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</si>
  <si>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</si>
  <si>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</si>
  <si>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</si>
  <si>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</si>
  <si>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</si>
  <si>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</si>
  <si>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</si>
  <si>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</si>
  <si>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</si>
  <si>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</si>
  <si>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</si>
  <si>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</si>
  <si>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</si>
  <si>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</si>
  <si>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</si>
  <si>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</si>
  <si>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</si>
  <si>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</si>
  <si>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</si>
  <si>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</si>
  <si>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</si>
  <si>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</si>
  <si>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</si>
  <si>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</si>
  <si>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</si>
  <si>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</si>
  <si>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</si>
  <si>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</si>
  <si>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</si>
  <si>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</si>
  <si>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</si>
  <si>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</si>
  <si>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</si>
  <si>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</si>
  <si>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</si>
  <si>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</si>
  <si>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</si>
  <si>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</si>
  <si>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</si>
  <si>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</si>
  <si>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</si>
  <si>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</si>
  <si>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</si>
  <si>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</si>
  <si>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</si>
  <si>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</si>
  <si>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</si>
  <si>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</si>
  <si>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</si>
  <si>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</si>
  <si>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</si>
  <si>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</si>
  <si>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</si>
  <si>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</si>
  <si>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</si>
  <si>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</si>
  <si>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</si>
  <si>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</si>
  <si>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</si>
  <si>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</si>
  <si>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</si>
  <si>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</si>
  <si>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</si>
  <si>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</si>
  <si>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</si>
  <si>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</si>
  <si>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</si>
  <si>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</si>
  <si>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</si>
  <si>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</si>
  <si>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</si>
  <si>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</si>
  <si>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</si>
  <si>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</si>
  <si>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</si>
  <si>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</si>
  <si>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</si>
  <si>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</si>
  <si>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</si>
  <si>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</si>
  <si>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</si>
  <si>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</si>
  <si>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</si>
  <si>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</si>
  <si>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</si>
  <si>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</si>
  <si>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</si>
  <si>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</si>
  <si>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</si>
  <si>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</si>
  <si>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</si>
  <si>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</si>
  <si>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</si>
  <si>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</si>
  <si>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</si>
  <si>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</si>
  <si>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</si>
  <si>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</si>
  <si>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</si>
  <si>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</si>
  <si>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</si>
  <si>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</si>
  <si>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</si>
  <si>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</si>
  <si>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</si>
  <si>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</si>
  <si>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</si>
  <si>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</si>
  <si>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</si>
  <si>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</si>
  <si>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</si>
  <si>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</si>
  <si>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</si>
  <si>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</si>
  <si>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</si>
  <si>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</si>
  <si>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</si>
  <si>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</si>
  <si>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</si>
  <si>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</si>
  <si>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</si>
  <si>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</si>
  <si>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</si>
  <si>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</si>
  <si>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</si>
  <si>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</si>
  <si>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</si>
  <si>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</si>
  <si>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</si>
  <si>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</si>
  <si>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</si>
  <si>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</si>
  <si>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</si>
  <si>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</si>
  <si>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</si>
  <si>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</si>
  <si>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</si>
  <si>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</si>
  <si>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</si>
  <si>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</si>
  <si>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</si>
  <si>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</si>
  <si>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</si>
  <si>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</si>
  <si>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</si>
  <si>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</si>
  <si>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</si>
  <si>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</si>
  <si>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</si>
  <si>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</si>
  <si>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</si>
  <si>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</si>
  <si>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</si>
  <si>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</si>
  <si>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</si>
  <si>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</si>
  <si>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</si>
  <si>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</si>
  <si>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</si>
  <si>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</si>
  <si>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</si>
  <si>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</si>
  <si>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</si>
  <si>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</si>
  <si>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</si>
  <si>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</si>
  <si>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</si>
  <si>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</si>
  <si>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</si>
  <si>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</si>
  <si>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</si>
  <si>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</si>
  <si>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</si>
  <si>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</si>
  <si>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</si>
  <si>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</si>
  <si>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</si>
  <si>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</si>
  <si>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</si>
  <si>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</si>
  <si>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</si>
  <si>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</si>
  <si>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</si>
  <si>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</si>
  <si>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</si>
  <si>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</si>
  <si>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</si>
  <si>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</si>
  <si>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</si>
  <si>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</si>
  <si>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</si>
  <si>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</si>
  <si>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</si>
  <si>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</si>
  <si>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</si>
  <si>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</si>
  <si>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</si>
  <si>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</si>
  <si>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</si>
  <si>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</si>
  <si>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</si>
  <si>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</si>
  <si>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</si>
  <si>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</si>
  <si>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</si>
  <si>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</si>
  <si>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</si>
  <si>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</si>
  <si>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</si>
  <si>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</si>
  <si>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</si>
  <si>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</si>
  <si>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</si>
  <si>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</si>
  <si>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</si>
  <si>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</si>
  <si>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</si>
  <si>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</si>
  <si>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</si>
  <si>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</si>
  <si>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</si>
  <si>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</si>
  <si>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</si>
  <si>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</si>
  <si>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</si>
  <si>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</si>
  <si>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</si>
  <si>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</si>
  <si>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</si>
  <si>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</si>
  <si>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</si>
  <si>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</si>
  <si>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</si>
  <si>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</si>
  <si>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</si>
  <si>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</si>
  <si>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</si>
  <si>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</si>
  <si>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</si>
  <si>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</si>
  <si>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</si>
  <si>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</si>
  <si>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</si>
  <si>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</si>
  <si>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</si>
  <si>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</si>
  <si>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</si>
  <si>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</si>
  <si>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</si>
  <si>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</si>
  <si>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</si>
  <si>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</si>
  <si>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</si>
  <si>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</si>
  <si>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</si>
  <si>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</si>
  <si>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</si>
  <si>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</si>
  <si>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</si>
  <si>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</si>
  <si>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</si>
  <si>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</si>
  <si>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</si>
  <si>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</si>
  <si>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</si>
  <si>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</si>
  <si>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</si>
  <si>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</si>
  <si>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</si>
  <si>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</si>
  <si>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</si>
  <si>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</si>
  <si>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</si>
  <si>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</si>
  <si>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</si>
  <si>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</si>
  <si>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</si>
  <si>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</si>
  <si>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</si>
  <si>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</si>
  <si>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</si>
  <si>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</si>
  <si>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</si>
  <si>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</si>
  <si>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</si>
  <si>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</si>
  <si>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</si>
  <si>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</si>
  <si>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</si>
  <si>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</si>
  <si>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</si>
  <si>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</si>
  <si>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</si>
  <si>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</si>
  <si>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</si>
  <si>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</si>
  <si>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</si>
  <si>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</si>
  <si>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</si>
  <si>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</si>
  <si>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</si>
  <si>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</si>
  <si>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</si>
  <si>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</si>
  <si>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</si>
  <si>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</si>
  <si>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</si>
  <si>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</si>
  <si>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</si>
  <si>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</si>
  <si>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</si>
  <si>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</si>
  <si>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</si>
  <si>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</si>
  <si>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</si>
  <si>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</si>
  <si>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</si>
  <si>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</si>
  <si>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</si>
  <si>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</si>
  <si>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</si>
  <si>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</si>
  <si>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</si>
  <si>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</si>
  <si>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</si>
  <si>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</si>
  <si>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</si>
  <si>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</si>
  <si>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</si>
  <si>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</si>
  <si>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</si>
  <si>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</si>
  <si>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</si>
  <si>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</si>
  <si>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</si>
  <si>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</si>
  <si>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</si>
  <si>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</si>
  <si>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</si>
  <si>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</si>
  <si>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</si>
  <si>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</si>
  <si>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</si>
  <si>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</si>
  <si>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</si>
  <si>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</si>
  <si>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</si>
  <si>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</si>
  <si>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</si>
  <si>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</si>
  <si>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</si>
  <si>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</si>
  <si>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</si>
  <si>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</si>
  <si>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</si>
  <si>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</si>
  <si>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</si>
  <si>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</si>
  <si>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</si>
  <si>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</si>
  <si>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</si>
  <si>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</si>
  <si>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</si>
  <si>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</si>
  <si>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</si>
  <si>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</si>
  <si>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</si>
  <si>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</si>
  <si>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</si>
  <si>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</si>
  <si>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</si>
  <si>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</si>
  <si>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</si>
  <si>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</si>
  <si>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</si>
  <si>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</si>
  <si>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</si>
  <si>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</si>
  <si>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</si>
  <si>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</si>
  <si>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</si>
  <si>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</si>
  <si>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</si>
  <si>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</si>
  <si>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</si>
  <si>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</si>
  <si>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</si>
  <si>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</si>
  <si>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</si>
  <si>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</si>
  <si>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</si>
  <si>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</si>
  <si>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</si>
  <si>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</si>
  <si>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</si>
  <si>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</si>
  <si>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</si>
  <si>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</si>
  <si>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</si>
  <si>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</si>
  <si>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</si>
  <si>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</si>
  <si>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</si>
  <si>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</si>
  <si>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</si>
  <si>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</si>
  <si>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</si>
  <si>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</si>
  <si>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</si>
  <si>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</si>
  <si>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</si>
  <si>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</si>
  <si>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</si>
  <si>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</si>
  <si>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</si>
  <si>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</si>
  <si>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</si>
  <si>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</si>
  <si>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</si>
  <si>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</si>
  <si>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</si>
  <si>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</si>
  <si>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</si>
  <si>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</si>
  <si>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</si>
  <si>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</si>
  <si>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</si>
  <si>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</si>
  <si>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</si>
  <si>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</si>
  <si>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</si>
  <si>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</si>
  <si>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</si>
  <si>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</si>
  <si>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</si>
  <si>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</si>
  <si>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</si>
  <si>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</si>
  <si>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</si>
  <si>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</si>
  <si>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</si>
  <si>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</si>
  <si>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</si>
  <si>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</si>
  <si>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</si>
  <si>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</si>
  <si>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</si>
  <si>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</si>
  <si>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</si>
  <si>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</si>
  <si>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</si>
  <si>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</si>
  <si>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</si>
  <si>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</si>
  <si>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</si>
  <si>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</si>
  <si>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</si>
  <si>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</si>
  <si>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</si>
  <si>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</si>
  <si>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</si>
  <si>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</si>
  <si>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</si>
  <si>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</si>
  <si>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</si>
  <si>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</si>
  <si>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</si>
  <si>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</si>
  <si>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</si>
  <si>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</si>
  <si>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</si>
  <si>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</si>
  <si>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</si>
  <si>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</si>
  <si>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</si>
  <si>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</si>
  <si>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</si>
  <si>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</si>
  <si>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</si>
  <si>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</si>
  <si>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</si>
  <si>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</si>
  <si>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</si>
  <si>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</si>
  <si>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</si>
  <si>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</si>
  <si>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</si>
  <si>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</si>
  <si>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</si>
  <si>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</si>
  <si>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</si>
  <si>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</si>
  <si>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</si>
  <si>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</si>
  <si>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</si>
  <si>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</si>
  <si>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</si>
  <si>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</si>
  <si>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</si>
  <si>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</si>
  <si>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</si>
  <si>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</si>
  <si>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</si>
  <si>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</si>
  <si>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</si>
  <si>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</si>
  <si>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</si>
  <si>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</si>
  <si>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</si>
  <si>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</si>
  <si>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</si>
  <si>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</si>
  <si>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</si>
  <si>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</si>
  <si>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</si>
  <si>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</si>
  <si>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</si>
  <si>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</si>
  <si>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</si>
  <si>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</si>
  <si>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</si>
  <si>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</si>
  <si>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</si>
  <si>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</si>
  <si>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</si>
  <si>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</si>
  <si>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</si>
  <si>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</si>
  <si>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</si>
  <si>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</si>
  <si>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</si>
  <si>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</si>
  <si>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</si>
  <si>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</si>
  <si>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</si>
  <si>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</si>
  <si>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</si>
  <si>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</si>
  <si>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</si>
  <si>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</si>
  <si>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</si>
  <si>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</si>
  <si>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</si>
  <si>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</si>
  <si>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</si>
  <si>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</si>
  <si>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</si>
  <si>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</si>
  <si>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</si>
  <si>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</si>
  <si>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</si>
  <si>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</si>
  <si>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</si>
  <si>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</si>
  <si>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</si>
  <si>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</si>
  <si>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</si>
  <si>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</si>
  <si>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</si>
  <si>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</si>
  <si>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</si>
  <si>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</si>
  <si>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</si>
  <si>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</si>
  <si>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</si>
  <si>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</si>
  <si>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</si>
  <si>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</si>
  <si>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</si>
  <si>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</si>
  <si>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</si>
  <si>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</si>
  <si>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</si>
  <si>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</si>
  <si>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</si>
  <si>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</si>
  <si>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</si>
  <si>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</si>
  <si>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</si>
  <si>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</si>
  <si>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</si>
  <si>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</si>
  <si>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</si>
  <si>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</si>
  <si>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</si>
  <si>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</si>
  <si>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</si>
  <si>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</si>
  <si>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</si>
  <si>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</si>
  <si>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</si>
  <si>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</si>
  <si>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</si>
  <si>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</si>
  <si>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</si>
  <si>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</si>
  <si>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</si>
  <si>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</si>
  <si>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</si>
  <si>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</si>
  <si>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</si>
  <si>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</si>
  <si>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</si>
  <si>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</si>
  <si>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</si>
  <si>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</si>
  <si>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</si>
  <si>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</si>
  <si>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</si>
  <si>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</si>
  <si>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</si>
  <si>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</si>
  <si>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</si>
  <si>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</si>
  <si>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</si>
  <si>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</si>
  <si>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</si>
  <si>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</si>
  <si>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</si>
  <si>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</si>
  <si>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</si>
  <si>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</si>
  <si>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</si>
  <si>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</si>
  <si>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</si>
  <si>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</si>
  <si>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</si>
  <si>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</si>
  <si>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</si>
  <si>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</si>
  <si>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</si>
  <si>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</si>
  <si>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</si>
  <si>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</si>
  <si>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</si>
  <si>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</si>
  <si>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</si>
  <si>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</si>
  <si>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</si>
  <si>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</si>
  <si>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</si>
  <si>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</si>
  <si>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</si>
  <si>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</si>
  <si>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</si>
  <si>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</si>
  <si>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</si>
  <si>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</si>
  <si>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</si>
  <si>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</si>
  <si>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</si>
  <si>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</si>
  <si>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</si>
  <si>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</si>
  <si>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</si>
  <si>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</si>
  <si>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</si>
  <si>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</si>
  <si>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</si>
  <si>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</si>
  <si>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</si>
  <si>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</si>
  <si>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</si>
  <si>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</si>
  <si>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</si>
  <si>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</si>
  <si>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</si>
  <si>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</si>
  <si>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</si>
  <si>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</si>
  <si>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</si>
  <si>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</si>
  <si>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</si>
  <si>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</si>
  <si>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</si>
  <si>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</si>
  <si>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</si>
  <si>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</si>
  <si>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</si>
  <si>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</si>
  <si>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</si>
  <si>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</si>
  <si>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</si>
  <si>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</si>
  <si>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</si>
  <si>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</si>
  <si>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</si>
  <si>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</si>
  <si>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</si>
  <si>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</si>
  <si>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</si>
  <si>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</si>
  <si>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</si>
  <si>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</si>
  <si>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</si>
  <si>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</si>
  <si>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</si>
  <si>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</si>
  <si>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</si>
  <si>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</si>
  <si>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</si>
  <si>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</si>
  <si>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</si>
  <si>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</si>
  <si>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</si>
  <si>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</si>
  <si>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</si>
  <si>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</si>
  <si>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</si>
  <si>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</si>
  <si>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</si>
  <si>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</si>
  <si>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</si>
  <si>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</si>
  <si>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</si>
  <si>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</si>
  <si>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</si>
  <si>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</si>
  <si>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</si>
  <si>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</si>
  <si>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</si>
  <si>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</si>
  <si>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</si>
  <si>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</si>
  <si>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</si>
  <si>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</si>
  <si>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</si>
  <si>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</si>
  <si>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</si>
  <si>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</si>
  <si>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</si>
  <si>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</si>
  <si>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</si>
  <si>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</si>
  <si>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</si>
  <si>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</si>
  <si>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</si>
  <si>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</si>
  <si>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</si>
  <si>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</si>
  <si>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</si>
  <si>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</si>
  <si>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</si>
  <si>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</si>
  <si>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</si>
  <si>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</si>
  <si>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</si>
  <si>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</si>
  <si>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</si>
  <si>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</si>
  <si>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</si>
  <si>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</si>
  <si>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</si>
  <si>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</si>
  <si>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</si>
  <si>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</si>
  <si>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</si>
  <si>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</si>
  <si>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</si>
  <si>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</si>
  <si>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</si>
  <si>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</si>
  <si>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</si>
  <si>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</si>
  <si>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</si>
  <si>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</si>
  <si>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</si>
  <si>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</si>
  <si>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</si>
  <si>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</si>
  <si>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</si>
  <si>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</si>
  <si>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</si>
  <si>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</si>
  <si>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</si>
  <si>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</si>
  <si>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</si>
  <si>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</si>
  <si>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</si>
  <si>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</si>
  <si>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</si>
  <si>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</si>
  <si>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</si>
  <si>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</si>
  <si>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</si>
  <si>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</si>
  <si>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</si>
  <si>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</si>
  <si>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</si>
  <si>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</si>
  <si>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</si>
  <si>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</si>
  <si>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</si>
  <si>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</si>
  <si>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</si>
  <si>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</si>
  <si>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</si>
  <si>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</si>
  <si>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</si>
  <si>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</si>
  <si>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</si>
  <si>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</si>
  <si>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</si>
  <si>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</si>
  <si>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</si>
  <si>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</si>
  <si>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</si>
  <si>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</si>
  <si>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</si>
  <si>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</si>
  <si>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</si>
  <si>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</si>
  <si>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</si>
  <si>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</si>
  <si>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</si>
  <si>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</si>
  <si>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</si>
  <si>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</si>
  <si>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</si>
  <si>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</si>
  <si>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</si>
  <si>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</si>
  <si>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</si>
  <si>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</si>
  <si>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</si>
  <si>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</si>
  <si>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</si>
  <si>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</si>
  <si>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</si>
  <si>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</si>
  <si>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</si>
  <si>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</si>
  <si>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</si>
  <si>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</si>
  <si>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</si>
  <si>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</si>
  <si>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</si>
  <si>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</si>
  <si>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</si>
  <si>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</si>
  <si>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</si>
  <si>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</si>
  <si>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</si>
  <si>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</si>
  <si>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</si>
  <si>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</si>
  <si>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</si>
  <si>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</si>
  <si>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</si>
  <si>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</si>
  <si>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</si>
  <si>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</si>
  <si>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</si>
  <si>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</si>
  <si>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</si>
  <si>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</si>
  <si>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</si>
  <si>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</si>
  <si>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</si>
  <si>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</si>
  <si>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</si>
  <si>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</si>
  <si>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</si>
  <si>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</si>
  <si>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</si>
  <si>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</si>
  <si>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</si>
  <si>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</si>
  <si>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</si>
  <si>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</si>
  <si>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</si>
  <si>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</si>
  <si>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</si>
  <si>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</si>
  <si>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</si>
  <si>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</si>
  <si>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</si>
  <si>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</si>
  <si>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</si>
  <si>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</si>
  <si>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</si>
  <si>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</si>
  <si>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</si>
  <si>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</si>
  <si>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</si>
  <si>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</si>
  <si>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</si>
  <si>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</si>
  <si>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</si>
  <si>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</si>
  <si>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</si>
  <si>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</si>
  <si>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</si>
  <si>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</si>
  <si>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</si>
  <si>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</si>
  <si>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</si>
  <si>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</si>
  <si>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</si>
  <si>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</si>
  <si>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</si>
  <si>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</si>
  <si>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</si>
  <si>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</si>
  <si>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</si>
  <si>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</si>
  <si>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</si>
  <si>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</si>
  <si>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</si>
  <si>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</si>
  <si>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</si>
  <si>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</si>
  <si>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</si>
  <si>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</si>
  <si>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</si>
  <si>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</si>
  <si>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</si>
  <si>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</si>
  <si>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</si>
  <si>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</si>
  <si>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</si>
  <si>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</si>
  <si>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</si>
  <si>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</si>
  <si>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</si>
  <si>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</si>
  <si>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</si>
  <si>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</si>
  <si>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</si>
  <si>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</si>
  <si>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</si>
  <si>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</si>
  <si>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</si>
  <si>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</si>
  <si>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</si>
  <si>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</si>
  <si>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</si>
  <si>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</si>
  <si>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</si>
  <si>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</si>
  <si>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</si>
  <si>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</si>
  <si>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</si>
  <si>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</si>
  <si>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</si>
  <si>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</si>
  <si>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</si>
  <si>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</si>
  <si>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</si>
  <si>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</si>
  <si>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</si>
  <si>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</si>
  <si>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</si>
  <si>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</si>
  <si>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</si>
  <si>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</si>
  <si>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</si>
  <si>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</si>
  <si>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</si>
  <si>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</si>
  <si>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</si>
  <si>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</si>
  <si>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</si>
  <si>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</si>
  <si>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</si>
  <si>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</si>
  <si>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</si>
  <si>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</si>
  <si>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</si>
  <si>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</si>
  <si>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</si>
  <si>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</si>
  <si>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</si>
  <si>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</si>
  <si>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</si>
  <si>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</si>
  <si>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</si>
  <si>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</si>
  <si>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</si>
  <si>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</si>
  <si>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</si>
  <si>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</si>
  <si>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</si>
  <si>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</si>
  <si>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</si>
  <si>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</si>
  <si>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</si>
  <si>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</si>
  <si>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</si>
  <si>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</si>
  <si>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</si>
  <si>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</si>
  <si>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</si>
  <si>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</si>
  <si>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</si>
  <si>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</si>
  <si>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</si>
  <si>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</si>
  <si>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</si>
  <si>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</si>
  <si>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</si>
  <si>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</si>
  <si>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</si>
  <si>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</si>
  <si>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</si>
  <si>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</si>
  <si>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</si>
  <si>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</si>
  <si>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</si>
  <si>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</si>
  <si>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</si>
  <si>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</si>
  <si>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</si>
  <si>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</si>
  <si>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</si>
  <si>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</si>
  <si>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</si>
  <si>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</si>
  <si>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</si>
  <si>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</si>
  <si>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</si>
  <si>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</si>
  <si>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</si>
  <si>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</si>
  <si>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</si>
  <si>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</si>
  <si>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</si>
  <si>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</si>
  <si>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</si>
  <si>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</si>
  <si>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</si>
  <si>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</si>
  <si>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</si>
  <si>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</si>
  <si>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</si>
  <si>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</si>
  <si>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</si>
  <si>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</si>
  <si>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</si>
  <si>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</si>
  <si>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</si>
  <si>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</si>
  <si>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</si>
  <si>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</si>
  <si>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</si>
  <si>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</si>
  <si>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</si>
  <si>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</si>
  <si>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</si>
  <si>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</si>
  <si>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</si>
  <si>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</si>
  <si>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</si>
  <si>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</si>
  <si>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</si>
  <si>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</si>
  <si>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</si>
  <si>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</si>
  <si>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</si>
  <si>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</si>
  <si>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</si>
  <si>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</si>
  <si>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</si>
  <si>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</si>
  <si>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</si>
  <si>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</si>
  <si>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</si>
  <si>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</si>
  <si>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</si>
  <si>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</si>
  <si>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</si>
  <si>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</si>
  <si>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</si>
  <si>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</si>
  <si>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</si>
  <si>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</si>
  <si>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</si>
  <si>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</si>
  <si>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</si>
  <si>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</si>
  <si>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</si>
  <si>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</si>
  <si>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</si>
  <si>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</si>
  <si>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</si>
  <si>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</si>
  <si>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</si>
  <si>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</si>
  <si>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</si>
  <si>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</si>
  <si>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</si>
  <si>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</si>
  <si>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</si>
  <si>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</si>
  <si>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</si>
  <si>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</si>
  <si>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</si>
  <si>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</si>
  <si>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</si>
  <si>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</si>
  <si>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</si>
  <si>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</si>
  <si>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</si>
  <si>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</si>
  <si>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</si>
  <si>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</si>
  <si>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</si>
  <si>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</si>
  <si>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</si>
  <si>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</si>
  <si>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</si>
  <si>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</si>
  <si>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</si>
  <si>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</si>
  <si>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</si>
  <si>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</si>
  <si>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</si>
  <si>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</si>
  <si>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</si>
  <si>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</si>
  <si>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</si>
  <si>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</si>
  <si>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</si>
  <si>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</si>
  <si>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</si>
  <si>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</si>
  <si>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</si>
  <si>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</si>
  <si>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</si>
  <si>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</si>
  <si>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</si>
  <si>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</si>
  <si>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</si>
  <si>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</si>
  <si>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</si>
  <si>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</si>
  <si>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</si>
  <si>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</si>
  <si>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</si>
  <si>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</si>
  <si>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</si>
  <si>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</si>
  <si>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</si>
  <si>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</si>
  <si>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</si>
  <si>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</si>
  <si>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</si>
  <si>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</si>
  <si>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</si>
  <si>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</si>
  <si>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</si>
  <si>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</si>
  <si>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</si>
  <si>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</si>
  <si>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</si>
  <si>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</si>
  <si>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</si>
  <si>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</si>
  <si>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</si>
  <si>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</si>
  <si>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</si>
  <si>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</si>
  <si>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</si>
  <si>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</si>
  <si>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</si>
  <si>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</si>
  <si>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</si>
  <si>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</si>
  <si>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</si>
  <si>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</si>
  <si>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</si>
  <si>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</si>
  <si>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</si>
  <si>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</si>
  <si>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</si>
  <si>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</si>
  <si>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</si>
  <si>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</si>
  <si>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</si>
  <si>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</si>
  <si>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</si>
  <si>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</si>
  <si>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</si>
  <si>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</si>
  <si>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</si>
  <si>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</si>
  <si>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</si>
  <si>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</si>
  <si>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</si>
  <si>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</si>
  <si>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</si>
  <si>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</si>
  <si>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</si>
  <si>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</si>
  <si>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</si>
  <si>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</si>
  <si>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</si>
  <si>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</si>
  <si>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</si>
  <si>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</si>
  <si>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</si>
  <si>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</si>
  <si>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</si>
  <si>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</si>
  <si>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</si>
  <si>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</si>
  <si>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</si>
  <si>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</si>
  <si>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</si>
  <si>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</si>
  <si>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</si>
  <si>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</si>
  <si>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</si>
  <si>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</si>
  <si>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</si>
  <si>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</si>
  <si>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</si>
  <si>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</si>
  <si>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</si>
  <si>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</si>
  <si>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</si>
  <si>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</si>
  <si>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</si>
  <si>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</si>
  <si>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</si>
  <si>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</si>
  <si>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</si>
  <si>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</si>
  <si>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</si>
  <si>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</si>
  <si>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</si>
  <si>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</si>
  <si>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</si>
  <si>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</si>
  <si>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</si>
  <si>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</si>
  <si>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</si>
  <si>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</si>
  <si>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</si>
  <si>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</si>
  <si>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</si>
  <si>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</si>
  <si>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</si>
  <si>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</si>
  <si>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</si>
  <si>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</si>
  <si>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</si>
  <si>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</si>
  <si>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</si>
  <si>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</si>
  <si>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</si>
  <si>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</si>
  <si>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</si>
  <si>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</si>
  <si>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</si>
  <si>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</si>
  <si>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</si>
  <si>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</si>
  <si>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</si>
  <si>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</si>
  <si>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</si>
  <si>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</si>
  <si>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</si>
  <si>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</si>
  <si>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</si>
  <si>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</si>
  <si>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</si>
  <si>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</si>
  <si>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</si>
  <si>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</si>
  <si>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</si>
  <si>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</si>
  <si>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</si>
  <si>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</si>
  <si>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</si>
  <si>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</si>
  <si>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</si>
  <si>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</si>
  <si>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</si>
  <si>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</si>
  <si>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</si>
  <si>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</si>
  <si>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</si>
  <si>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</si>
  <si>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</si>
  <si>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</si>
  <si>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</si>
  <si>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</si>
  <si>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</si>
  <si>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</si>
  <si>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</si>
  <si>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</si>
  <si>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</si>
  <si>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</si>
  <si>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</si>
  <si>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</si>
  <si>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</si>
  <si>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</si>
  <si>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</si>
  <si>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</si>
  <si>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</si>
  <si>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</si>
  <si>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</si>
  <si>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</si>
  <si>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</si>
  <si>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</si>
  <si>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</si>
  <si>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</si>
  <si>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</si>
  <si>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</si>
  <si>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</si>
  <si>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</si>
  <si>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</si>
  <si>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</si>
  <si>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</si>
  <si>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</si>
  <si>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</si>
  <si>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</si>
  <si>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</si>
  <si>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</si>
  <si>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</si>
  <si>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</si>
  <si>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</si>
  <si>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</si>
  <si>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</si>
  <si>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</si>
  <si>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</si>
  <si>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</si>
  <si>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</si>
  <si>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</si>
  <si>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</si>
  <si>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</si>
  <si>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</si>
  <si>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</si>
  <si>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</si>
  <si>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</si>
  <si>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</si>
  <si>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</si>
  <si>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</si>
  <si>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</si>
  <si>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</si>
  <si>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</si>
  <si>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</si>
  <si>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</si>
  <si>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</si>
  <si>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</si>
  <si>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</si>
  <si>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</si>
  <si>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</si>
  <si>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</si>
  <si>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</si>
  <si>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</si>
  <si>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</si>
  <si>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</si>
  <si>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</si>
  <si>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</si>
  <si>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</si>
  <si>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</si>
  <si>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</si>
  <si>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</si>
  <si>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</si>
  <si>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</si>
  <si>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</si>
  <si>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</si>
  <si>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</si>
  <si>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</si>
  <si>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</si>
  <si>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</si>
  <si>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</si>
  <si>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</si>
  <si>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</si>
  <si>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</si>
  <si>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</si>
  <si>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</si>
  <si>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</si>
  <si>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</si>
  <si>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</si>
  <si>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</si>
  <si>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</si>
  <si>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</si>
  <si>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</si>
  <si>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</si>
  <si>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</si>
  <si>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</si>
  <si>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</si>
  <si>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</si>
  <si>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</si>
  <si>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</si>
  <si>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</si>
  <si>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</si>
  <si>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</si>
  <si>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</si>
  <si>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</si>
  <si>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</si>
  <si>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</si>
  <si>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</si>
  <si>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</si>
  <si>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</si>
  <si>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</si>
  <si>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</si>
  <si>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</si>
  <si>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</si>
  <si>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</si>
  <si>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</si>
  <si>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</si>
  <si>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</si>
  <si>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</si>
  <si>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</si>
  <si>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</si>
  <si>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</si>
  <si>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</si>
  <si>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</si>
  <si>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</si>
  <si>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</si>
  <si>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</si>
  <si>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</si>
  <si>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</si>
  <si>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</si>
  <si>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</si>
  <si>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</si>
  <si>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</si>
  <si>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</si>
  <si>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</si>
  <si>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</si>
  <si>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</si>
  <si>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</si>
  <si>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</si>
  <si>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</si>
  <si>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</si>
  <si>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</si>
  <si>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</si>
  <si>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</si>
  <si>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</si>
  <si>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</si>
  <si>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</si>
  <si>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</si>
  <si>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</si>
  <si>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</si>
  <si>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</si>
  <si>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</si>
  <si>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</si>
  <si>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</si>
  <si>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</si>
  <si>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</si>
  <si>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</si>
  <si>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</si>
  <si>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</si>
  <si>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</si>
  <si>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</si>
  <si>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</si>
  <si>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</si>
  <si>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</si>
  <si>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</si>
  <si>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</si>
  <si>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</si>
  <si>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</si>
  <si>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</si>
  <si>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</si>
  <si>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</si>
  <si>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</si>
  <si>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</si>
  <si>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</si>
  <si>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</si>
  <si>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</si>
  <si>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</si>
  <si>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</si>
  <si>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</si>
  <si>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</si>
  <si>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</si>
  <si>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</si>
  <si>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</si>
  <si>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</si>
  <si>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</si>
  <si>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</si>
  <si>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</si>
  <si>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</si>
  <si>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</si>
  <si>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</si>
  <si>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</si>
  <si>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</si>
  <si>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</si>
  <si>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</si>
  <si>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</si>
  <si>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</si>
  <si>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</si>
  <si>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</si>
  <si>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</si>
  <si>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</si>
  <si>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</si>
  <si>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</si>
  <si>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</si>
  <si>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</si>
  <si>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</si>
  <si>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</si>
  <si>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</si>
  <si>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</si>
  <si>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</si>
  <si>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</si>
  <si>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</si>
  <si>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</si>
  <si>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</si>
  <si>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</si>
  <si>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</si>
  <si>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</si>
  <si>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</si>
  <si>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</si>
  <si>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</si>
  <si>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</si>
  <si>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</si>
  <si>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</si>
  <si>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</si>
  <si>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</si>
  <si>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</si>
  <si>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</si>
  <si>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</si>
  <si>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</si>
  <si>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</si>
  <si>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</si>
  <si>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</si>
  <si>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</si>
  <si>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</si>
  <si>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</si>
  <si>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</si>
  <si>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</si>
  <si>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</si>
  <si>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</si>
  <si>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</si>
  <si>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</si>
  <si>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</si>
  <si>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</si>
  <si>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</si>
  <si>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</si>
  <si>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</si>
  <si>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</si>
  <si>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</si>
  <si>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</si>
  <si>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</si>
  <si>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</si>
  <si>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</si>
  <si>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</si>
  <si>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</si>
  <si>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</si>
  <si>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</si>
  <si>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</si>
  <si>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</si>
  <si>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</si>
  <si>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</si>
  <si>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</si>
  <si>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</si>
  <si>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</si>
  <si>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</si>
  <si>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</si>
  <si>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</si>
  <si>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</si>
  <si>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</si>
  <si>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</si>
  <si>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</si>
  <si>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</si>
  <si>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</si>
  <si>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</si>
  <si>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</si>
  <si>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</si>
  <si>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</si>
  <si>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</si>
  <si>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</si>
  <si>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</si>
  <si>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</si>
  <si>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</si>
  <si>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</si>
  <si>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</si>
  <si>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</si>
  <si>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</si>
  <si>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</si>
  <si>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</si>
  <si>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</si>
  <si>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</si>
  <si>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</si>
  <si>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</si>
  <si>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</si>
  <si>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</si>
  <si>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</si>
  <si>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</si>
  <si>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</si>
  <si>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</si>
  <si>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</si>
  <si>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</si>
  <si>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</si>
  <si>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</si>
  <si>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</si>
  <si>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</si>
  <si>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</si>
  <si>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</si>
  <si>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</si>
  <si>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</si>
  <si>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</si>
  <si>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</si>
  <si>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</si>
  <si>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</si>
  <si>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</si>
  <si>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</si>
  <si>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</si>
  <si>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</si>
  <si>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</si>
  <si>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</si>
  <si>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</si>
  <si>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</si>
  <si>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</si>
  <si>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</si>
  <si>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</si>
  <si>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</si>
  <si>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</si>
  <si>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</si>
  <si>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</si>
  <si>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</si>
  <si>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</si>
  <si>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</si>
  <si>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</si>
  <si>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</si>
  <si>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</si>
  <si>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</si>
  <si>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</si>
  <si>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</si>
  <si>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</si>
  <si>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</si>
  <si>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</si>
  <si>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</si>
  <si>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</si>
  <si>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</si>
  <si>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</si>
  <si>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</si>
  <si>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</si>
  <si>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</si>
  <si>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</si>
  <si>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</si>
  <si>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</si>
  <si>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</si>
  <si>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</si>
  <si>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</si>
  <si>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</si>
  <si>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</si>
  <si>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</si>
  <si>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</si>
  <si>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</si>
  <si>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</si>
  <si>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</si>
  <si>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</si>
  <si>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</si>
  <si>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</si>
  <si>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</si>
  <si>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</si>
  <si>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</si>
  <si>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</si>
  <si>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</si>
  <si>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</si>
  <si>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</si>
  <si>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</si>
  <si>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</si>
  <si>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</si>
  <si>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</si>
  <si>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</si>
  <si>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</si>
  <si>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</si>
  <si>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</si>
  <si>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</si>
  <si>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</si>
  <si>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</si>
  <si>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</si>
  <si>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</si>
  <si>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</si>
  <si>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</si>
  <si>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</si>
  <si>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</si>
  <si>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</si>
  <si>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</si>
  <si>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</si>
  <si>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</si>
  <si>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</si>
  <si>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</si>
  <si>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</si>
  <si>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</si>
  <si>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</si>
  <si>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</si>
  <si>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</si>
  <si>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</si>
  <si>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</si>
  <si>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</si>
  <si>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</si>
  <si>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</si>
  <si>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</si>
  <si>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</si>
  <si>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</si>
  <si>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</si>
  <si>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</si>
  <si>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</si>
  <si>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</si>
  <si>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</si>
  <si>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</si>
  <si>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</si>
  <si>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</si>
  <si>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</si>
  <si>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</si>
  <si>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</si>
  <si>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</si>
  <si>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</si>
  <si>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</si>
  <si>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</si>
  <si>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</si>
  <si>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</si>
  <si>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</si>
  <si>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</si>
  <si>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</si>
  <si>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</si>
  <si>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</si>
  <si>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</si>
  <si>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</si>
  <si>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</si>
  <si>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</si>
  <si>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</si>
  <si>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</si>
  <si>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</si>
  <si>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</si>
  <si>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</si>
  <si>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</si>
  <si>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</si>
  <si>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</si>
  <si>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</si>
  <si>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</si>
  <si>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</si>
  <si>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</si>
  <si>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</si>
  <si>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</si>
  <si>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</si>
  <si>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</si>
  <si>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</si>
  <si>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</si>
  <si>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</si>
  <si>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</si>
  <si>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</si>
  <si>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</si>
  <si>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</si>
  <si>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</si>
  <si>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</si>
  <si>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</si>
  <si>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</si>
  <si>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</si>
  <si>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</si>
  <si>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</si>
  <si>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</si>
  <si>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</si>
  <si>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</si>
  <si>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</si>
  <si>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</si>
  <si>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</si>
  <si>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</si>
  <si>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</si>
  <si>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</si>
  <si>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</si>
  <si>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</si>
  <si>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</si>
  <si>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</si>
  <si>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</si>
  <si>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</si>
  <si>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</si>
  <si>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</si>
  <si>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</si>
  <si>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</si>
  <si>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</si>
  <si>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</si>
  <si>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</si>
  <si>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</si>
  <si>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</si>
  <si>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</si>
  <si>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</si>
  <si>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</si>
  <si>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</si>
  <si>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</si>
  <si>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</si>
  <si>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</si>
  <si>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</si>
  <si>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</si>
  <si>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</si>
  <si>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</si>
  <si>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</si>
  <si>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</si>
  <si>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</si>
  <si>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</si>
  <si>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</si>
  <si>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</si>
  <si>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</si>
  <si>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</si>
  <si>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</si>
  <si>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</si>
  <si>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</si>
  <si>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</si>
  <si>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</si>
  <si>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</si>
  <si>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</si>
  <si>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</si>
  <si>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</si>
  <si>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</si>
  <si>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</si>
  <si>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</si>
  <si>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</si>
  <si>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</si>
  <si>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</si>
  <si>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</si>
  <si>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</si>
  <si>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</si>
  <si>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</si>
  <si>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</si>
  <si>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</si>
  <si>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</si>
  <si>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</si>
  <si>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</si>
  <si>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</si>
  <si>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</si>
  <si>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</si>
  <si>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</si>
  <si>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</si>
  <si>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</si>
  <si>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</si>
  <si>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</si>
  <si>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</si>
  <si>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</si>
  <si>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</si>
  <si>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</si>
  <si>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</si>
  <si>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</si>
  <si>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</si>
  <si>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</si>
  <si>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</si>
  <si>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</si>
  <si>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</si>
  <si>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</si>
  <si>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</si>
  <si>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</si>
  <si>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</si>
  <si>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</si>
  <si>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</si>
  <si>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</si>
  <si>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</si>
  <si>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</si>
  <si>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</si>
  <si>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</si>
  <si>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</si>
  <si>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</si>
  <si>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</si>
  <si>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</si>
  <si>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</si>
  <si>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</si>
  <si>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</si>
  <si>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</si>
  <si>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</si>
  <si>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</si>
  <si>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</si>
  <si>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</si>
  <si>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</si>
  <si>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</si>
  <si>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</si>
  <si>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</si>
  <si>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</si>
  <si>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</si>
  <si>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</si>
  <si>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</si>
  <si>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</si>
  <si>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</si>
  <si>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</si>
  <si>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</si>
  <si>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</si>
  <si>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</si>
  <si>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</si>
  <si>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</si>
  <si>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</si>
  <si>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</si>
  <si>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</si>
  <si>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</si>
  <si>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</si>
  <si>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</si>
  <si>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</si>
  <si>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</si>
  <si>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</si>
  <si>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</si>
  <si>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</si>
  <si>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</si>
  <si>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</si>
  <si>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</si>
  <si>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</si>
  <si>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</si>
  <si>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</si>
  <si>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</si>
  <si>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</si>
  <si>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</si>
  <si>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</si>
  <si>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</si>
  <si>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</si>
  <si>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</si>
  <si>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</si>
  <si>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</si>
  <si>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</si>
  <si>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</si>
  <si>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</si>
  <si>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</si>
  <si>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</si>
  <si>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</si>
  <si>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</si>
  <si>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</si>
  <si>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</si>
  <si>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</si>
  <si>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</si>
  <si>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</si>
  <si>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</si>
  <si>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</si>
  <si>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</si>
  <si>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</si>
  <si>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</si>
  <si>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</si>
  <si>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</si>
  <si>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</si>
  <si>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</si>
  <si>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</si>
  <si>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</si>
  <si>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</si>
  <si>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</si>
  <si>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</si>
  <si>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</si>
  <si>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</si>
  <si>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</si>
  <si>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</si>
  <si>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</si>
  <si>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</si>
  <si>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</si>
  <si>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</si>
  <si>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</si>
  <si>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</si>
  <si>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</si>
  <si>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</si>
  <si>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</si>
  <si>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</si>
  <si>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</si>
  <si>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</si>
  <si>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</si>
  <si>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</si>
  <si>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</si>
  <si>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</si>
  <si>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</si>
  <si>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</si>
  <si>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</si>
  <si>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</si>
  <si>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</si>
  <si>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</si>
  <si>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</si>
  <si>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</si>
  <si>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</si>
  <si>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</si>
  <si>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</si>
  <si>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</si>
  <si>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</si>
  <si>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</si>
  <si>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</si>
  <si>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</si>
  <si>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</si>
  <si>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</si>
  <si>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</si>
  <si>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</si>
  <si>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</si>
  <si>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</si>
  <si>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</si>
  <si>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</si>
  <si>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</si>
  <si>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</si>
  <si>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</si>
  <si>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</si>
  <si>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</si>
  <si>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</si>
  <si>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</si>
  <si>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</si>
  <si>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</si>
  <si>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</si>
  <si>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</si>
  <si>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</si>
  <si>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</si>
  <si>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</si>
  <si>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</si>
  <si>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</si>
  <si>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</si>
  <si>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</si>
  <si>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</si>
  <si>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</si>
  <si>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</si>
  <si>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</si>
  <si>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</si>
  <si>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</si>
  <si>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</si>
  <si>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</si>
  <si>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</si>
  <si>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</si>
  <si>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</si>
  <si>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</si>
  <si>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</si>
  <si>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</si>
  <si>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</si>
  <si>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</si>
  <si>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</si>
  <si>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</si>
  <si>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</si>
  <si>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</si>
  <si>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</si>
  <si>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</si>
  <si>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</si>
  <si>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</si>
  <si>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</si>
  <si>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</si>
  <si>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</si>
  <si>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</si>
  <si>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</si>
  <si>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</si>
  <si>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</si>
  <si>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</si>
  <si>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</si>
  <si>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</si>
  <si>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</si>
  <si>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</si>
  <si>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</si>
  <si>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</si>
  <si>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</si>
  <si>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</si>
  <si>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</si>
  <si>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</si>
  <si>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</si>
  <si>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</si>
  <si>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</si>
  <si>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</si>
  <si>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</si>
  <si>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</si>
  <si>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</si>
  <si>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</si>
  <si>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</si>
  <si>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</si>
  <si>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</si>
  <si>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</si>
  <si>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</si>
  <si>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</si>
  <si>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</si>
  <si>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</si>
  <si>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</si>
  <si>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</si>
  <si>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</si>
  <si>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</si>
  <si>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</si>
  <si>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</si>
  <si>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</si>
  <si>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</si>
  <si>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</si>
  <si>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</si>
  <si>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</si>
  <si>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</si>
  <si>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</si>
  <si>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</si>
  <si>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</si>
  <si>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</si>
  <si>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</si>
  <si>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</si>
  <si>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</si>
  <si>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</si>
  <si>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</si>
  <si>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</si>
  <si>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</si>
  <si>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</si>
  <si>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</si>
  <si>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</si>
  <si>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</si>
  <si>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</si>
  <si>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</si>
  <si>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</si>
  <si>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</si>
  <si>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</si>
  <si>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</si>
  <si>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</si>
  <si>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</si>
  <si>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</si>
  <si>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</si>
  <si>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</si>
  <si>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</si>
  <si>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</si>
  <si>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</si>
  <si>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</si>
  <si>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</si>
  <si>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</si>
  <si>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</si>
  <si>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</si>
  <si>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</si>
  <si>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</si>
  <si>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</si>
  <si>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</si>
  <si>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</si>
  <si>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</si>
  <si>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</si>
  <si>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</si>
  <si>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</si>
  <si>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</si>
  <si>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</si>
  <si>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</si>
  <si>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</si>
  <si>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</si>
  <si>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</si>
  <si>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</si>
  <si>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</si>
  <si>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</si>
  <si>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</si>
  <si>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</si>
  <si>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</si>
  <si>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</si>
  <si>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</si>
  <si>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</si>
  <si>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</si>
  <si>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</si>
  <si>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</si>
  <si>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</si>
  <si>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</si>
  <si>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</si>
  <si>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</si>
  <si>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</si>
  <si>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</si>
  <si>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</si>
  <si>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</si>
  <si>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</si>
  <si>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</si>
  <si>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</si>
  <si>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</si>
  <si>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</si>
  <si>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</si>
  <si>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</si>
  <si>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</si>
  <si>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</si>
  <si>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</si>
  <si>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</si>
  <si>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</si>
  <si>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</si>
  <si>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</si>
  <si>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</si>
  <si>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</si>
  <si>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</si>
  <si>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</si>
  <si>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</si>
  <si>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</si>
  <si>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</si>
  <si>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</si>
  <si>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</si>
  <si>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</si>
  <si>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</si>
  <si>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</si>
  <si>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</si>
  <si>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</si>
  <si>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</si>
  <si>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</si>
  <si>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</si>
  <si>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</si>
  <si>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</si>
  <si>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</si>
  <si>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</si>
  <si>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</si>
  <si>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</si>
  <si>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</si>
  <si>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</si>
  <si>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</si>
  <si>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</si>
  <si>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</si>
  <si>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</si>
  <si>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</si>
  <si>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</si>
  <si>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</si>
  <si>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</si>
  <si>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</si>
  <si>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</si>
  <si>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</si>
  <si>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</si>
  <si>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</si>
  <si>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</si>
  <si>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</si>
  <si>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</si>
  <si>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</si>
  <si>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</si>
  <si>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</si>
  <si>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</si>
  <si>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</si>
  <si>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</si>
  <si>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</si>
  <si>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</si>
  <si>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</si>
  <si>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</si>
  <si>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</si>
  <si>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</si>
  <si>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</si>
  <si>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</si>
  <si>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</si>
  <si>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</si>
  <si>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</si>
  <si>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</si>
  <si>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</si>
  <si>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</si>
  <si>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</si>
  <si>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</si>
  <si>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</si>
  <si>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</si>
  <si>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</si>
  <si>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</si>
  <si>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</si>
  <si>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</si>
  <si>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</si>
  <si>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</si>
  <si>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</si>
  <si>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</si>
  <si>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</si>
  <si>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</si>
  <si>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</si>
  <si>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</si>
  <si>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</si>
  <si>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</si>
  <si>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</si>
  <si>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</si>
  <si>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</si>
  <si>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</si>
  <si>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</si>
  <si>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</si>
  <si>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</si>
  <si>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</si>
  <si>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</si>
  <si>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</si>
  <si>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</si>
  <si>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</si>
  <si>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</si>
  <si>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</si>
  <si>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</si>
  <si>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</si>
  <si>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</si>
  <si>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</si>
  <si>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</si>
  <si>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</si>
  <si>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</si>
  <si>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</si>
  <si>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</si>
  <si>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</si>
  <si>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</si>
  <si>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</si>
  <si>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</si>
  <si>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</si>
  <si>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</si>
  <si>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</si>
  <si>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</si>
  <si>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</si>
  <si>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</si>
  <si>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</si>
  <si>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</si>
  <si>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</si>
  <si>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</si>
  <si>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</si>
  <si>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</si>
  <si>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</si>
  <si>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</si>
  <si>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</si>
  <si>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</si>
  <si>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</si>
  <si>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</si>
  <si>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</si>
  <si>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</si>
  <si>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</si>
  <si>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</si>
  <si>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</si>
  <si>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</si>
  <si>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</si>
  <si>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</si>
  <si>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</si>
  <si>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</si>
  <si>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</si>
  <si>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</si>
  <si>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</si>
  <si>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</si>
  <si>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</si>
  <si>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</si>
  <si>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</si>
  <si>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</si>
  <si>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</si>
  <si>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</si>
  <si>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</si>
  <si>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</si>
  <si>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</si>
  <si>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</si>
  <si>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</si>
  <si>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</si>
  <si>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</si>
  <si>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</si>
  <si>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</si>
  <si>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</si>
  <si>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</si>
  <si>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</si>
  <si>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</si>
  <si>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</si>
  <si>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</si>
  <si>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</si>
  <si>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</si>
  <si>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</si>
  <si>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</si>
  <si>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</si>
  <si>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</si>
  <si>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</si>
  <si>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</si>
  <si>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</si>
  <si>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</si>
  <si>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</si>
  <si>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</si>
  <si>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</si>
  <si>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</si>
  <si>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</si>
  <si>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</si>
  <si>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</si>
  <si>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</si>
  <si>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</si>
  <si>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</si>
  <si>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</si>
  <si>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</si>
  <si>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</si>
  <si>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</si>
  <si>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</si>
  <si>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</si>
  <si>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</si>
  <si>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</si>
  <si>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</si>
  <si>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</si>
  <si>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</si>
  <si>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</si>
  <si>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</si>
  <si>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</si>
  <si>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</si>
  <si>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</si>
  <si>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</si>
  <si>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</si>
  <si>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</si>
  <si>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</si>
  <si>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</si>
  <si>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</si>
  <si>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</si>
  <si>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</si>
  <si>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</si>
  <si>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</si>
  <si>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</si>
  <si>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</si>
  <si>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</si>
  <si>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</si>
  <si>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</si>
  <si>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</si>
  <si>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</si>
  <si>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</si>
  <si>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</si>
  <si>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</si>
  <si>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</si>
  <si>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</si>
  <si>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</si>
  <si>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</si>
  <si>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</si>
  <si>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</si>
  <si>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</si>
  <si>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</si>
  <si>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</si>
  <si>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</si>
  <si>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</si>
  <si>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</si>
  <si>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</si>
  <si>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</si>
  <si>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</si>
  <si>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</si>
  <si>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</si>
  <si>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</si>
  <si>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</si>
  <si>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</si>
  <si>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</si>
  <si>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</si>
  <si>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</si>
  <si>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</si>
  <si>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</si>
  <si>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</si>
  <si>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</si>
  <si>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</si>
  <si>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</si>
  <si>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</si>
  <si>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</si>
  <si>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</si>
  <si>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</si>
  <si>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</si>
  <si>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</si>
  <si>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</si>
  <si>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</si>
  <si>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</si>
  <si>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</si>
  <si>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</si>
  <si>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</si>
  <si>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</si>
  <si>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</si>
  <si>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</si>
  <si>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</si>
  <si>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</si>
  <si>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</si>
  <si>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</si>
  <si>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</si>
  <si>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</si>
  <si>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</si>
  <si>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</si>
  <si>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</si>
  <si>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</si>
  <si>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</si>
  <si>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</si>
  <si>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</si>
  <si>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</si>
  <si>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</si>
  <si>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</si>
  <si>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</si>
  <si>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</si>
  <si>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</si>
  <si>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</si>
  <si>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</si>
  <si>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</si>
  <si>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</si>
  <si>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</si>
  <si>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</si>
  <si>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</si>
  <si>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</si>
  <si>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</si>
  <si>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</si>
  <si>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</si>
  <si>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</si>
  <si>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</si>
  <si>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</si>
  <si>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</si>
  <si>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</si>
  <si>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</si>
  <si>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</si>
  <si>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</si>
  <si>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</si>
  <si>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</si>
  <si>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</si>
  <si>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</si>
  <si>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</si>
  <si>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</si>
  <si>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</si>
  <si>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</si>
  <si>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</si>
  <si>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</si>
  <si>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</si>
  <si>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</si>
  <si>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</si>
  <si>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</si>
  <si>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</si>
  <si>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</si>
  <si>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</si>
  <si>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</si>
  <si>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</si>
  <si>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</si>
  <si>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</si>
  <si>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</si>
  <si>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</si>
  <si>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</si>
  <si>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</si>
  <si>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</si>
  <si>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</si>
  <si>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</si>
  <si>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</si>
  <si>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</si>
  <si>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</si>
  <si>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</si>
  <si>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</si>
  <si>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</si>
  <si>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</si>
  <si>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</si>
  <si>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</si>
  <si>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</si>
  <si>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</si>
  <si>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</si>
  <si>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</si>
  <si>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</si>
  <si>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</si>
  <si>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</si>
  <si>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</si>
  <si>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</si>
  <si>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</si>
  <si>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</si>
  <si>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</si>
  <si>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</si>
  <si>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</si>
  <si>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</si>
  <si>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</si>
  <si>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</si>
  <si>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</si>
  <si>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</si>
  <si>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</si>
  <si>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</si>
  <si>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</si>
  <si>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</si>
  <si>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</si>
  <si>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</si>
  <si>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</si>
  <si>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</si>
  <si>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</si>
  <si>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</si>
  <si>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</si>
  <si>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</si>
  <si>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</si>
  <si>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</si>
  <si>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</si>
  <si>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</si>
  <si>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</si>
  <si>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</si>
  <si>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</si>
  <si>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</si>
  <si>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</si>
  <si>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</si>
  <si>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</si>
  <si>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</si>
  <si>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</si>
  <si>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</si>
  <si>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</si>
  <si>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</si>
  <si>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</si>
  <si>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</si>
  <si>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</si>
  <si>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</si>
  <si>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</si>
  <si>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</si>
  <si>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</si>
  <si>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</si>
  <si>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</si>
  <si>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</si>
  <si>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</si>
  <si>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</si>
  <si>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</si>
  <si>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</si>
  <si>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</si>
  <si>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</si>
  <si>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</si>
  <si>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</si>
  <si>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</si>
  <si>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</si>
  <si>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</si>
  <si>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</si>
  <si>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</si>
  <si>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</si>
  <si>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</si>
  <si>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</si>
  <si>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</si>
  <si>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</si>
  <si>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</si>
  <si>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</si>
  <si>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</si>
  <si>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</si>
  <si>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</si>
  <si>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</si>
  <si>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</si>
  <si>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</si>
  <si>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</si>
  <si>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</si>
  <si>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</si>
  <si>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</si>
  <si>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</si>
  <si>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</si>
  <si>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</si>
  <si>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</si>
  <si>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</si>
  <si>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</si>
  <si>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</si>
  <si>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</si>
  <si>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</si>
  <si>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</si>
  <si>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</si>
  <si>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</si>
  <si>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</si>
  <si>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</si>
  <si>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</si>
  <si>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</si>
  <si>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</si>
  <si>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</si>
  <si>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</si>
  <si>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</si>
  <si>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</si>
  <si>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</si>
  <si>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</si>
  <si>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</si>
  <si>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</si>
  <si>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</si>
  <si>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</si>
  <si>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</si>
  <si>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</si>
  <si>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</si>
  <si>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</si>
  <si>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</si>
  <si>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</si>
  <si>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</si>
  <si>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</si>
  <si>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</si>
  <si>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</si>
  <si>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</si>
  <si>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</si>
  <si>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</si>
  <si>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</si>
  <si>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</si>
  <si>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</si>
  <si>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</si>
  <si>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</si>
  <si>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</si>
  <si>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</si>
  <si>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</si>
  <si>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</si>
  <si>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</si>
  <si>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</si>
  <si>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</si>
  <si>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</si>
  <si>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</si>
  <si>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</si>
  <si>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</si>
  <si>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</si>
  <si>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</si>
  <si>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</si>
  <si>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</si>
  <si>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</si>
  <si>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</si>
  <si>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</si>
  <si>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</si>
  <si>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</si>
  <si>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</si>
  <si>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</si>
  <si>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</si>
  <si>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</si>
  <si>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</si>
  <si>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</si>
  <si>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</si>
  <si>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</si>
  <si>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</si>
  <si>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</si>
  <si>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</si>
  <si>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</si>
  <si>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</si>
  <si>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</si>
  <si>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</si>
  <si>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</si>
  <si>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</si>
  <si>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</si>
  <si>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</si>
  <si>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</si>
  <si>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</si>
  <si>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</si>
  <si>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</si>
  <si>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</si>
  <si>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</si>
  <si>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</si>
  <si>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</si>
  <si>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</si>
  <si>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</si>
  <si>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</si>
  <si>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</si>
  <si>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</si>
  <si>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</si>
  <si>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</si>
  <si>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</si>
  <si>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</si>
  <si>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</si>
  <si>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</si>
  <si>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</si>
  <si>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</si>
  <si>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</si>
  <si>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</si>
  <si>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</si>
  <si>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</si>
  <si>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</si>
  <si>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</si>
  <si>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</si>
  <si>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</si>
  <si>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</si>
  <si>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</si>
  <si>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</si>
  <si>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</si>
  <si>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</si>
  <si>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</si>
  <si>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</si>
  <si>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</si>
  <si>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</si>
  <si>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</si>
  <si>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</si>
  <si>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</si>
  <si>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</si>
  <si>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</si>
  <si>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</si>
  <si>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</si>
  <si>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</si>
  <si>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</si>
  <si>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</si>
  <si>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</si>
  <si>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</si>
  <si>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</si>
  <si>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</si>
  <si>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</si>
  <si>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</si>
  <si>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</si>
  <si>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</si>
  <si>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</si>
  <si>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</si>
  <si>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</si>
  <si>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</si>
  <si>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</si>
  <si>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</si>
  <si>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</si>
  <si>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</si>
  <si>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</si>
  <si>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</si>
  <si>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</si>
  <si>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</si>
  <si>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</si>
  <si>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</si>
  <si>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</si>
  <si>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</si>
  <si>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</si>
  <si>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</si>
  <si>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</si>
  <si>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</si>
  <si>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</si>
  <si>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</si>
  <si>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</si>
  <si>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</si>
  <si>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</si>
  <si>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</si>
  <si>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</si>
  <si>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</si>
  <si>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</si>
  <si>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</si>
  <si>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</si>
  <si>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</si>
  <si>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</si>
  <si>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</si>
  <si>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</si>
  <si>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</si>
  <si>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</si>
  <si>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</si>
  <si>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</si>
  <si>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</si>
  <si>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</si>
  <si>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</si>
  <si>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</si>
  <si>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</si>
  <si>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</si>
  <si>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</si>
  <si>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</si>
  <si>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</si>
  <si>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</si>
  <si>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</si>
  <si>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</si>
  <si>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</si>
  <si>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</si>
  <si>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</si>
  <si>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</si>
  <si>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</si>
  <si>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</si>
  <si>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</si>
  <si>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</si>
  <si>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</si>
  <si>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</si>
  <si>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</si>
  <si>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</si>
  <si>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</si>
  <si>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</si>
  <si>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</si>
  <si>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</si>
  <si>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</si>
  <si>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</si>
  <si>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</si>
  <si>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</si>
  <si>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</si>
  <si>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</si>
  <si>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</si>
  <si>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</si>
  <si>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</si>
  <si>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</si>
  <si>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</si>
  <si>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</si>
  <si>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</si>
  <si>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</si>
  <si>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</si>
  <si>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</si>
  <si>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</si>
  <si>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</si>
  <si>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</si>
  <si>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</si>
  <si>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</si>
  <si>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</si>
  <si>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</si>
  <si>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</si>
  <si>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</si>
  <si>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</si>
  <si>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</si>
  <si>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</si>
  <si>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</si>
  <si>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</si>
  <si>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</si>
  <si>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</si>
  <si>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</si>
  <si>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</si>
  <si>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</si>
  <si>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</si>
  <si>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</si>
  <si>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</si>
  <si>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</si>
  <si>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</si>
  <si>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</si>
  <si>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</si>
  <si>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</si>
  <si>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</si>
  <si>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</si>
  <si>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</si>
  <si>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</si>
  <si>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</si>
  <si>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</si>
  <si>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</si>
  <si>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</si>
  <si>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</si>
  <si>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</si>
  <si>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</si>
  <si>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</si>
  <si>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</si>
  <si>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</si>
  <si>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</si>
  <si>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</si>
  <si>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</si>
  <si>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</si>
  <si>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</si>
  <si>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</si>
  <si>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</si>
  <si>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</si>
  <si>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</si>
  <si>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</si>
  <si>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</si>
  <si>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</si>
  <si>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</si>
  <si>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</si>
  <si>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</si>
  <si>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</si>
  <si>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</si>
  <si>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</si>
  <si>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</si>
  <si>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</si>
  <si>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</si>
  <si>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</si>
  <si>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</si>
  <si>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</si>
  <si>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</si>
  <si>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</si>
  <si>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</si>
  <si>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</si>
  <si>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</si>
  <si>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</si>
  <si>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</si>
  <si>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</si>
  <si>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</si>
  <si>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</si>
  <si>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</si>
  <si>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</si>
  <si>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</si>
  <si>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</si>
  <si>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</si>
  <si>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</si>
  <si>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</si>
  <si>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</si>
  <si>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</si>
  <si>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</si>
  <si>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</si>
  <si>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</si>
  <si>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</si>
  <si>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</si>
  <si>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</si>
  <si>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</si>
  <si>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</si>
  <si>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</si>
  <si>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</si>
  <si>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</si>
  <si>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</si>
  <si>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</si>
  <si>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</si>
  <si>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</si>
  <si>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</si>
  <si>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</si>
  <si>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</si>
  <si>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</si>
  <si>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</si>
  <si>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</si>
  <si>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</si>
  <si>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</si>
  <si>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</si>
  <si>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</si>
  <si>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</si>
  <si>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</si>
  <si>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</si>
  <si>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</si>
  <si>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</si>
  <si>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</si>
  <si>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</si>
  <si>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</si>
  <si>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</si>
  <si>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</si>
  <si>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</si>
  <si>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</si>
  <si>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</si>
  <si>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</si>
  <si>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</si>
  <si>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</si>
  <si>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</si>
  <si>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</si>
  <si>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</si>
  <si>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</si>
  <si>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</si>
  <si>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</si>
  <si>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</si>
  <si>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</si>
  <si>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</si>
  <si>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</si>
  <si>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</si>
  <si>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</si>
  <si>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</si>
  <si>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</si>
  <si>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</si>
  <si>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</si>
  <si>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</si>
  <si>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</si>
  <si>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</si>
  <si>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</si>
  <si>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</si>
  <si>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</si>
  <si>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</si>
  <si>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</si>
  <si>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</si>
  <si>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</si>
  <si>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</si>
  <si>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</si>
  <si>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</si>
  <si>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</si>
  <si>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</si>
  <si>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</si>
  <si>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</si>
  <si>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</si>
  <si>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</si>
  <si>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</si>
  <si>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</si>
  <si>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</si>
  <si>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</si>
  <si>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</si>
  <si>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</si>
  <si>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</si>
  <si>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</si>
  <si>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</si>
  <si>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</si>
  <si>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</si>
  <si>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</si>
  <si>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</si>
  <si>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</si>
  <si>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</si>
  <si>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</si>
  <si>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</si>
  <si>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</si>
  <si>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</si>
  <si>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</si>
  <si>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</si>
  <si>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</si>
  <si>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</si>
  <si>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</si>
  <si>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</si>
  <si>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</si>
  <si>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</si>
  <si>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</si>
  <si>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</si>
  <si>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</si>
  <si>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</si>
  <si>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</si>
  <si>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</si>
  <si>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</si>
  <si>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</si>
  <si>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</si>
  <si>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</si>
  <si>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</si>
  <si>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</si>
  <si>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</si>
  <si>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</si>
  <si>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</si>
  <si>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</si>
  <si>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</si>
  <si>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</si>
  <si>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</si>
  <si>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</si>
  <si>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</si>
  <si>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</si>
  <si>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</si>
  <si>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</si>
  <si>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</si>
  <si>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</si>
  <si>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</si>
  <si>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</si>
  <si>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</si>
  <si>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</si>
  <si>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</si>
  <si>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</si>
  <si>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</si>
  <si>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</si>
  <si>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</si>
  <si>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</si>
  <si>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</si>
  <si>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</si>
  <si>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</si>
  <si>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</si>
  <si>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</si>
  <si>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</si>
  <si>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</si>
  <si>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</si>
  <si>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</si>
  <si>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</si>
  <si>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</si>
  <si>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</si>
  <si>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</si>
  <si>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</si>
  <si>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</si>
  <si>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</si>
  <si>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</si>
  <si>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</si>
  <si>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</si>
  <si>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</si>
  <si>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</si>
  <si>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</si>
  <si>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</si>
  <si>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</si>
  <si>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</si>
  <si>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</si>
  <si>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</si>
  <si>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</si>
  <si>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</si>
  <si>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</si>
  <si>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</si>
  <si>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</si>
  <si>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</si>
  <si>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</si>
  <si>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</si>
  <si>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</si>
  <si>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</si>
  <si>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</si>
  <si>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</si>
  <si>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</si>
  <si>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</si>
  <si>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</si>
  <si>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</si>
  <si>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</si>
  <si>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</si>
  <si>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</si>
  <si>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</si>
  <si>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</si>
  <si>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</si>
  <si>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</si>
  <si>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</si>
  <si>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</si>
  <si>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</si>
  <si>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</si>
  <si>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</si>
  <si>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</si>
  <si>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</si>
  <si>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</si>
  <si>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</si>
  <si>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</si>
  <si>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</si>
  <si>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</si>
  <si>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</si>
  <si>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</si>
  <si>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</si>
  <si>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</si>
  <si>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</si>
  <si>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</si>
  <si>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</si>
  <si>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</si>
  <si>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</si>
  <si>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</si>
  <si>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</si>
  <si>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</si>
  <si>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</si>
  <si>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</si>
  <si>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</si>
  <si>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</si>
  <si>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</si>
  <si>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</si>
  <si>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</si>
  <si>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</si>
  <si>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</si>
  <si>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</si>
  <si>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</si>
  <si>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</si>
  <si>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</si>
  <si>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</si>
  <si>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</si>
  <si>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</si>
  <si>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</si>
  <si>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</si>
  <si>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</si>
  <si>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</si>
  <si>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</si>
  <si>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</si>
  <si>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</si>
  <si>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</si>
  <si>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</si>
  <si>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</si>
  <si>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</si>
  <si>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</si>
  <si>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</si>
  <si>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</si>
  <si>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</si>
  <si>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</si>
  <si>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</si>
  <si>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</si>
  <si>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</si>
  <si>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</si>
  <si>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</si>
  <si>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</si>
  <si>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</si>
  <si>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</si>
  <si>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</si>
  <si>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</si>
  <si>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</si>
  <si>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</si>
  <si>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</si>
  <si>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</si>
  <si>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</si>
  <si>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</si>
  <si>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</si>
  <si>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</si>
  <si>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</si>
  <si>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</si>
  <si>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</si>
  <si>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</si>
  <si>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</si>
  <si>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</si>
  <si>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</si>
  <si>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</si>
  <si>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</si>
  <si>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</si>
  <si>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</si>
  <si>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</si>
  <si>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</si>
  <si>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</si>
  <si>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</si>
  <si>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</si>
  <si>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</si>
  <si>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</si>
  <si>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</si>
  <si>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</si>
  <si>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</si>
  <si>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</si>
  <si>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</si>
  <si>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</si>
  <si>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</si>
  <si>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</si>
  <si>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</si>
  <si>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</si>
  <si>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</si>
  <si>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</si>
  <si>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</si>
  <si>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</si>
  <si>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</si>
  <si>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</si>
  <si>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</si>
  <si>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</si>
  <si>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</si>
  <si>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</si>
  <si>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</si>
  <si>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</si>
  <si>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</si>
  <si>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</si>
  <si>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</si>
  <si>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</si>
  <si>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</si>
  <si>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</si>
  <si>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</si>
  <si>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</si>
  <si>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</si>
  <si>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</si>
  <si>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</si>
  <si>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</si>
  <si>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</si>
  <si>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</si>
  <si>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</si>
  <si>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</si>
  <si>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</si>
  <si>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</si>
  <si>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</si>
  <si>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</si>
  <si>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</si>
  <si>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</si>
  <si>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</si>
  <si>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</si>
  <si>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</si>
  <si>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</si>
  <si>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</si>
  <si>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</si>
  <si>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</si>
  <si>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</si>
  <si>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</si>
  <si>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</si>
  <si>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</si>
  <si>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</si>
  <si>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</si>
  <si>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</si>
  <si>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</si>
  <si>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</si>
  <si>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</si>
  <si>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</si>
  <si>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</si>
  <si>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</si>
  <si>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</si>
  <si>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</si>
  <si>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</si>
  <si>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</si>
  <si>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</si>
  <si>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</si>
  <si>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</si>
  <si>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</si>
  <si>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</si>
  <si>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</si>
  <si>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</si>
  <si>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</si>
  <si>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</si>
  <si>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</si>
  <si>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</si>
  <si>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</si>
  <si>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</si>
  <si>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</si>
  <si>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</si>
  <si>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</si>
  <si>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</si>
  <si>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</si>
  <si>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</si>
  <si>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</si>
  <si>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</si>
  <si>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</si>
  <si>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</si>
  <si>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</si>
  <si>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</si>
  <si>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</si>
  <si>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</si>
  <si>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</si>
  <si>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</si>
  <si>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</si>
  <si>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</si>
  <si>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</si>
  <si>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</si>
  <si>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</si>
  <si>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</si>
  <si>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</si>
  <si>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</si>
  <si>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</si>
  <si>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</si>
  <si>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</si>
  <si>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</si>
  <si>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</si>
  <si>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</si>
  <si>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</si>
  <si>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</si>
  <si>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</si>
  <si>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</si>
  <si>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</si>
  <si>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</si>
  <si>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</si>
  <si>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</si>
  <si>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</si>
  <si>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</si>
  <si>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</si>
  <si>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</si>
  <si>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</si>
  <si>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</si>
  <si>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</si>
  <si>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</si>
  <si>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</si>
  <si>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</si>
  <si>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</si>
  <si>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</si>
  <si>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</si>
  <si>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</si>
  <si>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</si>
  <si>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</si>
  <si>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</si>
  <si>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</si>
  <si>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</si>
  <si>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</si>
  <si>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</si>
  <si>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</si>
  <si>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</si>
  <si>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</si>
  <si>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</si>
  <si>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</si>
  <si>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</si>
  <si>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</si>
  <si>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</si>
  <si>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</si>
  <si>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</si>
  <si>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</si>
  <si>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</si>
  <si>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</si>
  <si>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</si>
  <si>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</si>
  <si>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</si>
  <si>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</si>
  <si>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</si>
  <si>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</si>
  <si>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</si>
  <si>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</si>
  <si>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</si>
  <si>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</si>
  <si>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</si>
  <si>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</si>
  <si>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</si>
  <si>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</si>
  <si>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</si>
  <si>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</si>
  <si>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</si>
  <si>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</si>
  <si>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</si>
  <si>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</si>
  <si>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</si>
  <si>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</si>
  <si>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</si>
  <si>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</si>
  <si>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</si>
  <si>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</si>
  <si>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</si>
  <si>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</si>
  <si>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</si>
  <si>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</si>
  <si>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</si>
  <si>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</si>
  <si>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</si>
  <si>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</si>
  <si>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</si>
  <si>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</si>
  <si>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</si>
  <si>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</si>
  <si>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</si>
  <si>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</si>
  <si>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</si>
  <si>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</si>
  <si>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</si>
  <si>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</si>
  <si>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</si>
  <si>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</si>
  <si>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</si>
  <si>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</si>
  <si>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</si>
  <si>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</si>
  <si>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</si>
  <si>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</si>
  <si>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</si>
  <si>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</si>
  <si>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</si>
  <si>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</si>
  <si>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</si>
  <si>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</si>
  <si>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</si>
  <si>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</si>
  <si>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</si>
  <si>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</si>
  <si>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</si>
  <si>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</si>
  <si>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</si>
  <si>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</si>
  <si>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</si>
  <si>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</si>
  <si>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</si>
  <si>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</si>
  <si>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</si>
  <si>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</si>
  <si>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</si>
  <si>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</si>
  <si>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</si>
  <si>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</si>
  <si>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</si>
  <si>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</si>
  <si>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</si>
  <si>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</si>
  <si>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</si>
  <si>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</si>
  <si>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</si>
  <si>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</si>
  <si>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</si>
  <si>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</si>
  <si>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</si>
  <si>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</si>
  <si>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</si>
  <si>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</si>
  <si>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</si>
  <si>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</si>
  <si>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</si>
  <si>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</si>
  <si>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</si>
  <si>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</si>
  <si>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</si>
  <si>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</si>
  <si>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</si>
  <si>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</si>
  <si>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</si>
  <si>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</si>
  <si>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</si>
  <si>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</si>
  <si>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</si>
  <si>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</si>
  <si>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</si>
  <si>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</si>
  <si>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</si>
  <si>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</si>
  <si>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</si>
  <si>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</si>
  <si>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</si>
  <si>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</si>
  <si>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</si>
  <si>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</si>
  <si>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</si>
  <si>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</si>
  <si>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</si>
  <si>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</si>
  <si>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</si>
  <si>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</si>
  <si>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</si>
  <si>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</si>
  <si>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</si>
  <si>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</si>
  <si>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</si>
  <si>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</si>
  <si>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</si>
  <si>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</si>
  <si>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</si>
  <si>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</si>
  <si>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</si>
  <si>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</si>
  <si>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</si>
  <si>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</si>
  <si>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</si>
  <si>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</si>
  <si>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</si>
  <si>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</si>
  <si>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</si>
  <si>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</si>
  <si>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</si>
  <si>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</si>
  <si>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</si>
  <si>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</si>
  <si>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</si>
  <si>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</si>
  <si>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</si>
  <si>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</si>
  <si>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</si>
  <si>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</si>
  <si>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</si>
  <si>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</si>
  <si>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</si>
  <si>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</si>
  <si>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</si>
  <si>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</si>
  <si>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</si>
  <si>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</si>
  <si>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</si>
  <si>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</si>
  <si>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</si>
  <si>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</si>
  <si>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</si>
  <si>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</si>
  <si>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</si>
  <si>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</si>
  <si>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</si>
  <si>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</si>
  <si>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</si>
  <si>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</si>
  <si>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</si>
  <si>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</si>
  <si>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</si>
  <si>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</si>
  <si>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</si>
  <si>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</si>
  <si>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</si>
  <si>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</si>
  <si>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</si>
  <si>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</si>
  <si>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</si>
  <si>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</si>
  <si>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</si>
  <si>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</si>
  <si>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</si>
  <si>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</si>
  <si>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</si>
  <si>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</si>
  <si>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</si>
  <si>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</si>
  <si>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</si>
  <si>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</si>
  <si>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</si>
  <si>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</si>
  <si>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</si>
  <si>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</si>
  <si>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</si>
  <si>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</si>
  <si>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</si>
  <si>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</si>
  <si>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</si>
  <si>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</si>
  <si>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</si>
  <si>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</si>
  <si>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</si>
  <si>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</si>
  <si>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</si>
  <si>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</si>
  <si>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</si>
  <si>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</si>
  <si>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</si>
  <si>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</si>
  <si>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</si>
  <si>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</si>
  <si>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</si>
  <si>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</si>
  <si>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</si>
  <si>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</si>
  <si>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</si>
  <si>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</si>
  <si>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</si>
  <si>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</si>
  <si>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</si>
  <si>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</si>
  <si>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</si>
  <si>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</si>
  <si>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</si>
  <si>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</si>
  <si>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</si>
  <si>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</si>
  <si>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</si>
  <si>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</si>
  <si>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</si>
  <si>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</si>
  <si>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</si>
  <si>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</si>
  <si>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</si>
  <si>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</si>
  <si>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</si>
  <si>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</si>
  <si>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</si>
  <si>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</si>
  <si>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</si>
  <si>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</si>
  <si>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</si>
  <si>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</si>
  <si>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</si>
  <si>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</si>
  <si>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</si>
  <si>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</si>
  <si>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</si>
  <si>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</si>
  <si>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</si>
  <si>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</si>
  <si>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</si>
  <si>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</si>
  <si>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</si>
  <si>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</si>
  <si>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</si>
  <si>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</si>
  <si>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</si>
  <si>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</si>
  <si>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</si>
  <si>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</si>
  <si>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</si>
  <si>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</si>
  <si>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</si>
  <si>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</si>
  <si>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</si>
  <si>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</si>
  <si>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</si>
  <si>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</si>
  <si>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</si>
  <si>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</si>
  <si>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</si>
  <si>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</si>
  <si>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</si>
  <si>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</si>
  <si>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</si>
  <si>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</si>
  <si>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</si>
  <si>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</si>
  <si>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</si>
  <si>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</si>
  <si>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</si>
  <si>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</si>
  <si>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</si>
  <si>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</si>
  <si>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</si>
  <si>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</si>
  <si>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</si>
  <si>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</si>
  <si>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</si>
  <si>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</si>
  <si>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</si>
  <si>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</si>
  <si>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</si>
  <si>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</si>
  <si>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</si>
  <si>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</si>
  <si>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</si>
  <si>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</si>
  <si>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</si>
  <si>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</si>
  <si>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</si>
  <si>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</si>
  <si>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</si>
  <si>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</si>
  <si>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</si>
  <si>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</si>
  <si>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</si>
  <si>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</si>
  <si>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</si>
  <si>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</si>
  <si>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</si>
  <si>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</si>
  <si>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</si>
  <si>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</si>
  <si>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</si>
  <si>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</si>
  <si>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</si>
  <si>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</si>
  <si>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</si>
  <si>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</si>
  <si>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</si>
  <si>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</si>
  <si>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</si>
  <si>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</si>
  <si>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</si>
  <si>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</si>
  <si>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</si>
  <si>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</si>
  <si>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</si>
  <si>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</si>
  <si>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</si>
  <si>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</si>
  <si>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</si>
  <si>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</si>
  <si>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</si>
  <si>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</si>
  <si>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</si>
  <si>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</si>
  <si>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</si>
  <si>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</si>
  <si>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</si>
  <si>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</si>
  <si>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</si>
  <si>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</si>
  <si>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</si>
  <si>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</si>
  <si>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</si>
  <si>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</si>
  <si>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</si>
  <si>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</si>
  <si>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</si>
  <si>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</si>
  <si>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</si>
  <si>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</si>
  <si>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</si>
  <si>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</si>
  <si>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</si>
  <si>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</si>
  <si>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</si>
  <si>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</si>
  <si>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</si>
  <si>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</si>
  <si>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</si>
  <si>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</si>
  <si>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</si>
  <si>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</si>
  <si>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</si>
  <si>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</si>
  <si>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</si>
  <si>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</si>
  <si>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</si>
  <si>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</si>
  <si>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</si>
  <si>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</si>
  <si>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</si>
  <si>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</si>
  <si>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</si>
  <si>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</si>
  <si>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</si>
  <si>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</si>
  <si>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</si>
  <si>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</si>
  <si>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</si>
  <si>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</si>
  <si>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</si>
  <si>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</si>
  <si>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</si>
  <si>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</si>
  <si>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</si>
  <si>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</si>
  <si>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</si>
  <si>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</si>
  <si>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</si>
  <si>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</si>
  <si>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</si>
  <si>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</si>
  <si>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</si>
  <si>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</si>
  <si>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</si>
  <si>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</si>
  <si>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</si>
  <si>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</si>
  <si>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</si>
  <si>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</si>
  <si>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</si>
  <si>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</si>
  <si>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</si>
  <si>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</si>
  <si>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</si>
  <si>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</si>
  <si>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</si>
  <si>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</si>
  <si>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</si>
  <si>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</si>
  <si>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</si>
  <si>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</si>
  <si>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</si>
  <si>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</si>
  <si>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</si>
  <si>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</si>
  <si>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</si>
  <si>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</si>
  <si>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</si>
  <si>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</si>
  <si>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</si>
  <si>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</si>
  <si>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</si>
  <si>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</si>
  <si>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</si>
  <si>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</si>
  <si>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</si>
  <si>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</si>
  <si>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</si>
  <si>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</si>
  <si>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</si>
  <si>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</si>
  <si>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</si>
  <si>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</si>
  <si>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</si>
  <si>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</si>
  <si>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</si>
  <si>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</si>
  <si>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</si>
  <si>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</si>
  <si>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</si>
  <si>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</si>
  <si>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</si>
  <si>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</si>
  <si>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</si>
  <si>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</si>
  <si>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</si>
  <si>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</si>
  <si>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</si>
  <si>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</si>
  <si>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</si>
  <si>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</si>
  <si>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</si>
  <si>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</si>
  <si>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</si>
  <si>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</si>
  <si>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</si>
  <si>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</si>
  <si>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</si>
  <si>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</si>
  <si>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</si>
  <si>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</si>
  <si>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</si>
  <si>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</si>
  <si>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</si>
  <si>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</si>
  <si>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</si>
  <si>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</si>
  <si>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</si>
  <si>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</si>
  <si>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</si>
  <si>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</si>
  <si>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</si>
  <si>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</si>
  <si>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</si>
  <si>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</si>
  <si>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</si>
  <si>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</si>
  <si>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</si>
  <si>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</si>
  <si>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</si>
  <si>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</si>
  <si>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</si>
  <si>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</si>
  <si>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</si>
  <si>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</si>
  <si>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</si>
  <si>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</si>
  <si>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</si>
  <si>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</si>
  <si>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</si>
  <si>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</si>
  <si>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</si>
  <si>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</si>
  <si>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</si>
  <si>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</si>
  <si>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</si>
  <si>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</si>
  <si>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</si>
  <si>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</si>
  <si>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</si>
  <si>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</si>
  <si>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</si>
  <si>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</si>
  <si>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</si>
  <si>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</si>
  <si>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</si>
  <si>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</si>
  <si>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</si>
  <si>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</si>
  <si>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</si>
  <si>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</si>
  <si>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</si>
  <si>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</si>
  <si>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</si>
  <si>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</si>
  <si>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</si>
  <si>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</si>
  <si>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</si>
  <si>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</si>
  <si>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</si>
  <si>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</si>
  <si>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</si>
  <si>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</si>
  <si>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</si>
  <si>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</si>
  <si>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</si>
  <si>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</si>
  <si>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</si>
  <si>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</si>
  <si>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</si>
  <si>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</si>
  <si>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</si>
  <si>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</si>
  <si>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</si>
  <si>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</si>
  <si>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</si>
  <si>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</si>
  <si>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</si>
  <si>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</si>
  <si>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</si>
  <si>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</si>
  <si>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</si>
  <si>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</si>
  <si>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</si>
  <si>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</si>
  <si>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</si>
  <si>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</si>
  <si>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</si>
  <si>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</si>
  <si>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</si>
  <si>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</si>
  <si>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</si>
  <si>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</si>
  <si>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</si>
  <si>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</si>
  <si>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</si>
  <si>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</si>
  <si>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</si>
  <si>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</si>
  <si>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</si>
  <si>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</si>
  <si>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</si>
  <si>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</si>
  <si>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</si>
  <si>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</si>
  <si>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</si>
  <si>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</si>
  <si>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</si>
  <si>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</si>
  <si>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</si>
  <si>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</si>
  <si>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</si>
  <si>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</si>
  <si>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</si>
  <si>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</si>
  <si>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</si>
  <si>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</si>
  <si>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</si>
  <si>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</si>
  <si>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</si>
  <si>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</si>
  <si>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</si>
  <si>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</si>
  <si>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</si>
  <si>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</si>
  <si>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</si>
  <si>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</si>
  <si>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</si>
  <si>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</si>
  <si>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</si>
  <si>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</si>
  <si>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</si>
  <si>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</si>
  <si>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</si>
  <si>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</si>
  <si>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</si>
  <si>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</si>
  <si>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</si>
  <si>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</si>
  <si>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</si>
  <si>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</si>
  <si>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</si>
  <si>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</si>
  <si>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</si>
  <si>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</si>
  <si>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</si>
  <si>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</si>
  <si>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</si>
  <si>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</si>
  <si>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</si>
  <si>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</si>
  <si>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</si>
  <si>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</si>
  <si>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</si>
  <si>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</si>
  <si>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</si>
  <si>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</si>
  <si>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</si>
  <si>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</si>
  <si>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</si>
  <si>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</si>
  <si>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</si>
  <si>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</si>
  <si>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</si>
  <si>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</si>
  <si>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</si>
  <si>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</si>
  <si>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</si>
  <si>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</si>
  <si>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</si>
  <si>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</si>
  <si>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</si>
  <si>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</si>
  <si>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</si>
  <si>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</si>
  <si>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</si>
  <si>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</si>
  <si>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</si>
  <si>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</si>
  <si>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</si>
  <si>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</si>
  <si>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</si>
  <si>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</si>
  <si>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</si>
  <si>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</si>
  <si>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</si>
  <si>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</si>
  <si>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</si>
  <si>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</si>
  <si>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</si>
  <si>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</si>
  <si>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</si>
  <si>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</si>
  <si>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</si>
  <si>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</si>
  <si>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</si>
  <si>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</si>
  <si>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</si>
  <si>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</si>
  <si>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</si>
  <si>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</si>
  <si>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</si>
  <si>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</si>
  <si>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</si>
  <si>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</si>
  <si>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</si>
  <si>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</si>
  <si>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</si>
  <si>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</si>
  <si>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</si>
  <si>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</si>
  <si>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</si>
  <si>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</si>
  <si>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</si>
  <si>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</si>
  <si>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</si>
  <si>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</si>
  <si>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</si>
  <si>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</si>
  <si>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</si>
  <si>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</si>
  <si>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</si>
  <si>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</si>
  <si>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</si>
  <si>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</si>
  <si>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</si>
  <si>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</si>
  <si>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</si>
  <si>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</si>
  <si>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</si>
  <si>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</si>
  <si>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</si>
  <si>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</si>
  <si>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</si>
  <si>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</si>
  <si>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</si>
  <si>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</si>
  <si>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</si>
  <si>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</si>
  <si>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</si>
  <si>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</si>
  <si>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</si>
  <si>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</si>
  <si>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</si>
  <si>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</si>
  <si>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</si>
  <si>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</si>
  <si>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</si>
  <si>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</si>
  <si>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</si>
  <si>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</si>
  <si>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</si>
  <si>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</si>
  <si>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</si>
  <si>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</si>
  <si>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</si>
  <si>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</si>
  <si>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</si>
  <si>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</si>
  <si>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</si>
  <si>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</si>
  <si>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</si>
  <si>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</si>
  <si>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</si>
  <si>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</si>
  <si>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</si>
  <si>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</si>
  <si>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</si>
  <si>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</si>
  <si>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</si>
  <si>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</si>
  <si>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</si>
  <si>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</si>
  <si>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</si>
  <si>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</si>
  <si>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</si>
  <si>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</si>
  <si>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</si>
  <si>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</si>
  <si>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</si>
  <si>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</si>
  <si>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</si>
  <si>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</si>
  <si>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</si>
  <si>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</si>
  <si>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</si>
  <si>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</si>
  <si>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</si>
  <si>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</si>
  <si>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</si>
  <si>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</si>
  <si>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</si>
  <si>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</si>
  <si>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</si>
  <si>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</si>
  <si>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</si>
  <si>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</si>
  <si>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</si>
  <si>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</si>
  <si>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</si>
  <si>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</si>
  <si>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</si>
  <si>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</si>
  <si>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</si>
  <si>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</si>
  <si>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</si>
  <si>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</si>
  <si>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</si>
  <si>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</si>
  <si>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</si>
  <si>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</si>
  <si>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</si>
  <si>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</si>
  <si>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</si>
  <si>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</si>
  <si>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</si>
  <si>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</si>
  <si>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</si>
  <si>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</si>
  <si>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</si>
  <si>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</si>
  <si>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</si>
  <si>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</si>
  <si>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</si>
  <si>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</si>
  <si>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</si>
  <si>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</si>
  <si>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</si>
  <si>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</si>
  <si>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</si>
  <si>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</si>
  <si>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</si>
  <si>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</si>
  <si>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</si>
  <si>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</si>
  <si>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</si>
  <si>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</si>
  <si>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</si>
  <si>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</si>
  <si>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</si>
  <si>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</si>
  <si>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</si>
  <si>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</si>
  <si>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</si>
  <si>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</si>
  <si>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</si>
  <si>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</si>
  <si>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</si>
  <si>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</si>
  <si>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</si>
  <si>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</si>
  <si>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</si>
  <si>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</si>
  <si>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</si>
  <si>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</si>
  <si>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</si>
  <si>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</si>
  <si>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</si>
  <si>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</si>
  <si>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</si>
  <si>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</si>
  <si>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</si>
  <si>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</si>
  <si>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</si>
  <si>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</si>
  <si>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</si>
  <si>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</si>
  <si>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</si>
  <si>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</si>
  <si>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</si>
  <si>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</si>
  <si>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</si>
  <si>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</si>
  <si>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</si>
  <si>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</si>
  <si>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</si>
  <si>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</si>
  <si>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</si>
  <si>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</si>
  <si>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</si>
  <si>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</si>
  <si>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</si>
  <si>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</si>
  <si>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</si>
  <si>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</si>
  <si>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</si>
  <si>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</si>
  <si>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</si>
  <si>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</si>
  <si>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</si>
  <si>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</si>
  <si>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</si>
  <si>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</si>
  <si>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</si>
  <si>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</si>
  <si>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</si>
  <si>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</si>
  <si>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</si>
  <si>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</si>
  <si>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</si>
  <si>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</si>
  <si>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</si>
  <si>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</si>
  <si>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</si>
  <si>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</si>
  <si>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</si>
  <si>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</si>
  <si>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</si>
  <si>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</si>
  <si>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</si>
  <si>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</si>
  <si>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</si>
  <si>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</si>
  <si>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</si>
  <si>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</si>
  <si>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</si>
  <si>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</si>
  <si>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</si>
  <si>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</si>
  <si>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</si>
  <si>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</si>
  <si>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</si>
  <si>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</si>
  <si>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</si>
  <si>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</si>
  <si>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</si>
  <si>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</si>
  <si>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</si>
  <si>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</si>
  <si>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</si>
  <si>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</si>
  <si>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</si>
  <si>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</si>
  <si>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</si>
  <si>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</si>
  <si>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</si>
  <si>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</si>
  <si>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</si>
  <si>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</si>
  <si>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</si>
  <si>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</si>
  <si>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</si>
  <si>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</si>
  <si>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</si>
  <si>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</si>
  <si>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</si>
  <si>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</si>
  <si>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</si>
  <si>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</si>
  <si>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</si>
  <si>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</si>
  <si>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</si>
  <si>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</si>
  <si>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</si>
  <si>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</si>
  <si>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</si>
  <si>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</si>
  <si>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</si>
  <si>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</si>
  <si>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</si>
  <si>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</si>
  <si>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</si>
  <si>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</si>
  <si>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</si>
  <si>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</si>
  <si>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</si>
  <si>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</si>
  <si>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</si>
  <si>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</si>
  <si>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</si>
  <si>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</si>
  <si>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</si>
  <si>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</si>
  <si>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</si>
  <si>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</si>
  <si>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</si>
  <si>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</si>
  <si>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</si>
  <si>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</si>
  <si>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</si>
  <si>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</si>
  <si>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</si>
  <si>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</si>
  <si>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</si>
  <si>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</si>
  <si>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</si>
  <si>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</si>
  <si>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</si>
  <si>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</si>
  <si>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</si>
  <si>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</si>
  <si>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</si>
  <si>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</si>
  <si>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</si>
  <si>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</si>
  <si>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</si>
  <si>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</si>
  <si>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</si>
  <si>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</si>
  <si>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</si>
  <si>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</si>
  <si>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</si>
  <si>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</si>
  <si>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</si>
  <si>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</si>
  <si>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</si>
  <si>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</si>
  <si>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</si>
  <si>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</si>
  <si>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</si>
  <si>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</si>
  <si>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</si>
  <si>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</si>
  <si>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</si>
  <si>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</si>
  <si>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</si>
  <si>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</si>
  <si>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</si>
  <si>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</si>
  <si>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</si>
  <si>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</si>
  <si>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</si>
  <si>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</si>
  <si>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</si>
  <si>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</si>
  <si>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</si>
  <si>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</si>
  <si>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</si>
  <si>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</si>
  <si>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</si>
  <si>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</si>
  <si>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</si>
  <si>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</si>
  <si>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</si>
  <si>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</si>
  <si>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</si>
  <si>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</si>
  <si>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</si>
  <si>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</si>
  <si>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</si>
  <si>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</si>
  <si>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</si>
  <si>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</si>
  <si>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</si>
  <si>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</si>
  <si>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</si>
  <si>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</si>
  <si>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</si>
  <si>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</si>
  <si>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</si>
  <si>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</si>
  <si>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</si>
  <si>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</si>
  <si>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</si>
  <si>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</si>
  <si>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</si>
  <si>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</si>
  <si>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</si>
  <si>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</si>
  <si>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</si>
  <si>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</si>
  <si>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</si>
  <si>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</si>
  <si>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</si>
  <si>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</si>
  <si>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</si>
  <si>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</si>
  <si>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</si>
  <si>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</si>
  <si>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</si>
  <si>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</si>
  <si>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</si>
  <si>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</si>
  <si>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</si>
  <si>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</si>
  <si>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</si>
  <si>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</si>
  <si>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</si>
  <si>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</si>
  <si>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</si>
  <si>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</si>
  <si>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</si>
  <si>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</si>
  <si>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</si>
  <si>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</si>
  <si>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</si>
  <si>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</si>
  <si>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</si>
  <si>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</si>
  <si>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</si>
  <si>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</si>
  <si>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</si>
  <si>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</si>
  <si>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</si>
  <si>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</si>
  <si>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</si>
  <si>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</si>
  <si>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</si>
  <si>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</si>
  <si>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</si>
  <si>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</si>
  <si>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</si>
  <si>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</si>
  <si>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</si>
  <si>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</si>
  <si>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</si>
  <si>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</si>
  <si>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</si>
  <si>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</si>
  <si>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</si>
  <si>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</si>
  <si>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</si>
  <si>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</si>
  <si>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</si>
  <si>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</si>
  <si>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</si>
  <si>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</si>
  <si>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</si>
  <si>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</si>
  <si>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</si>
  <si>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</si>
  <si>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</si>
  <si>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</si>
  <si>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</si>
  <si>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</si>
  <si>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</si>
  <si>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</si>
  <si>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</si>
  <si>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</si>
  <si>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</si>
  <si>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</si>
  <si>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</si>
  <si>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</si>
  <si>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</si>
  <si>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</si>
  <si>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</si>
  <si>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</si>
  <si>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</si>
  <si>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</si>
  <si>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</si>
  <si>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</si>
  <si>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</si>
  <si>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</si>
  <si>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</si>
  <si>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</si>
  <si>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</si>
  <si>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</si>
  <si>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</si>
  <si>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</si>
  <si>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</si>
  <si>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</si>
  <si>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</si>
  <si>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</si>
  <si>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</si>
  <si>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</si>
  <si>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</si>
  <si>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</si>
  <si>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</si>
  <si>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</si>
  <si>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</si>
  <si>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</si>
  <si>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</si>
  <si>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</si>
  <si>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</si>
  <si>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</si>
  <si>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</si>
  <si>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</si>
  <si>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</si>
  <si>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</si>
  <si>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</si>
  <si>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</si>
  <si>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</si>
  <si>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</si>
  <si>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</si>
  <si>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</si>
  <si>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</si>
  <si>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</si>
  <si>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</si>
  <si>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</si>
  <si>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</si>
  <si>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</si>
  <si>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</si>
  <si>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</si>
  <si>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</si>
  <si>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</si>
  <si>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</si>
  <si>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</si>
  <si>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</si>
  <si>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</si>
  <si>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</si>
  <si>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</si>
  <si>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</si>
  <si>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</si>
  <si>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</si>
  <si>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</si>
  <si>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</si>
  <si>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</si>
  <si>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</si>
  <si>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</si>
  <si>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</si>
  <si>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</si>
  <si>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</si>
  <si>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</si>
  <si>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</si>
  <si>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</si>
  <si>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</si>
  <si>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</si>
  <si>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</si>
  <si>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</si>
  <si>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</si>
  <si>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</si>
  <si>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</si>
  <si>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</si>
  <si>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</si>
  <si>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</si>
  <si>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</si>
  <si>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</si>
  <si>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</si>
  <si>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</si>
  <si>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</si>
  <si>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</si>
  <si>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</si>
  <si>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</si>
  <si>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</si>
  <si>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</si>
  <si>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</si>
  <si>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</si>
  <si>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</si>
  <si>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</si>
  <si>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</si>
  <si>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</si>
  <si>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</si>
  <si>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</si>
  <si>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</si>
  <si>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</si>
  <si>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</si>
  <si>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</si>
  <si>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</si>
  <si>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</si>
  <si>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</si>
  <si>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</si>
  <si>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</si>
  <si>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</si>
  <si>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</si>
  <si>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</si>
  <si>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</si>
  <si>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</si>
  <si>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</si>
  <si>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</si>
  <si>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</si>
  <si>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</si>
  <si>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</si>
  <si>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</si>
  <si>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</si>
  <si>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</si>
  <si>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</si>
  <si>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</si>
  <si>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</si>
  <si>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</si>
  <si>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</si>
  <si>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</si>
  <si>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</si>
  <si>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</si>
  <si>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</si>
  <si>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</si>
  <si>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</si>
  <si>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</si>
  <si>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</si>
  <si>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</si>
  <si>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</si>
  <si>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</si>
  <si>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</si>
  <si>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</si>
  <si>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</si>
  <si>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</si>
  <si>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</si>
  <si>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</si>
  <si>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</si>
  <si>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</si>
  <si>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</si>
  <si>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</si>
  <si>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</si>
  <si>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</si>
  <si>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</si>
  <si>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</si>
  <si>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</si>
  <si>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</si>
  <si>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</si>
  <si>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</si>
  <si>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</si>
  <si>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</si>
  <si>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</si>
  <si>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</si>
  <si>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</si>
  <si>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</si>
  <si>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</si>
  <si>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</si>
  <si>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</si>
  <si>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</si>
  <si>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</si>
  <si>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</si>
  <si>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</si>
  <si>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</si>
  <si>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</si>
  <si>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</si>
  <si>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</si>
  <si>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</si>
  <si>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</si>
  <si>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</si>
  <si>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</si>
  <si>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</si>
  <si>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</si>
  <si>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</si>
  <si>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</si>
  <si>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</si>
  <si>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</si>
  <si>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</si>
  <si>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</si>
  <si>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</si>
  <si>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</si>
  <si>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</si>
  <si>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</si>
  <si>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</si>
  <si>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</si>
  <si>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</si>
  <si>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</si>
  <si>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</si>
  <si>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</si>
  <si>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</si>
  <si>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</si>
  <si>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</si>
  <si>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</si>
  <si>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</si>
  <si>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</si>
  <si>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</si>
  <si>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</si>
  <si>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</si>
  <si>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</si>
  <si>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</si>
  <si>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</si>
  <si>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</si>
  <si>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</si>
  <si>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</si>
  <si>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</si>
  <si>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</si>
  <si>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</si>
  <si>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</si>
  <si>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</si>
  <si>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</si>
  <si>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</si>
  <si>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</si>
  <si>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</si>
  <si>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</si>
  <si>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</si>
  <si>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</si>
  <si>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</si>
  <si>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</si>
  <si>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</si>
  <si>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</si>
  <si>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</si>
  <si>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</si>
  <si>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</si>
  <si>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</si>
  <si>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</si>
  <si>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</si>
  <si>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</si>
  <si>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</si>
  <si>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</si>
  <si>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</si>
  <si>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</si>
  <si>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</si>
  <si>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</si>
  <si>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</si>
  <si>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</si>
  <si>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</si>
  <si>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</si>
  <si>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</si>
  <si>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</si>
  <si>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</si>
  <si>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</si>
  <si>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</si>
  <si>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</si>
  <si>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</si>
  <si>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</si>
  <si>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</si>
  <si>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</si>
  <si>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</si>
  <si>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</si>
  <si>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</si>
  <si>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</si>
  <si>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</si>
  <si>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</si>
  <si>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</si>
  <si>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</si>
  <si>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</si>
  <si>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</si>
  <si>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</si>
  <si>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</si>
  <si>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</si>
  <si>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</si>
  <si>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</si>
  <si>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</si>
  <si>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</si>
  <si>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</si>
  <si>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</si>
  <si>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</si>
  <si>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</si>
  <si>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</si>
  <si>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</si>
  <si>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</si>
  <si>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</si>
  <si>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</si>
  <si>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</si>
  <si>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</si>
  <si>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</si>
  <si>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</si>
  <si>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</si>
  <si>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</si>
  <si>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</si>
  <si>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</si>
  <si>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</si>
  <si>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</si>
  <si>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</si>
  <si>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</si>
  <si>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</si>
  <si>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</si>
  <si>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</si>
  <si>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</si>
  <si>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</si>
  <si>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</si>
  <si>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</si>
  <si>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</si>
  <si>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</si>
  <si>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</si>
  <si>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</si>
  <si>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</si>
  <si>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</si>
  <si>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</si>
  <si>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</si>
  <si>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</si>
  <si>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</si>
  <si>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</si>
  <si>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</si>
  <si>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</si>
  <si>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</si>
  <si>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</si>
  <si>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</si>
  <si>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</si>
  <si>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</si>
  <si>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</si>
  <si>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</si>
  <si>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</si>
  <si>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</si>
  <si>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</si>
  <si>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</si>
  <si>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</si>
  <si>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</si>
  <si>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</si>
  <si>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</si>
  <si>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</si>
  <si>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</si>
  <si>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</si>
  <si>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</si>
  <si>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</si>
  <si>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</si>
  <si>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</si>
  <si>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</si>
  <si>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</si>
  <si>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</si>
  <si>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</si>
  <si>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</si>
  <si>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</si>
  <si>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</si>
  <si>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</si>
  <si>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</si>
  <si>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</si>
  <si>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</si>
  <si>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</si>
  <si>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</si>
  <si>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</si>
  <si>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</si>
  <si>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</si>
  <si>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</si>
  <si>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</si>
  <si>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</si>
  <si>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</si>
  <si>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</si>
  <si>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</si>
  <si>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</si>
  <si>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</si>
  <si>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</si>
  <si>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</si>
  <si>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</si>
  <si>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</si>
  <si>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</si>
  <si>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</si>
  <si>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</si>
  <si>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</si>
  <si>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</si>
  <si>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</si>
  <si>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</si>
  <si>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</si>
  <si>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</si>
  <si>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</si>
  <si>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</si>
  <si>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</si>
  <si>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</si>
  <si>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</si>
  <si>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</si>
  <si>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</si>
  <si>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</si>
  <si>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</si>
  <si>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</si>
  <si>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</si>
  <si>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</si>
  <si>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</si>
  <si>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</si>
  <si>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</si>
  <si>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</si>
  <si>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</si>
  <si>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</si>
  <si>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</si>
  <si>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</si>
  <si>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</si>
  <si>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</si>
  <si>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</si>
  <si>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</si>
  <si>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</si>
  <si>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</si>
  <si>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</si>
  <si>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</si>
  <si>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</si>
  <si>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</si>
  <si>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</si>
  <si>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</si>
  <si>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</si>
  <si>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</si>
  <si>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</si>
  <si>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</si>
  <si>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</si>
  <si>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</si>
  <si>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</si>
  <si>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</si>
  <si>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</si>
  <si>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</si>
  <si>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</si>
  <si>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</si>
  <si>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</si>
  <si>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</si>
  <si>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</si>
  <si>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</si>
  <si>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</si>
  <si>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</si>
  <si>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</si>
  <si>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</si>
  <si>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</si>
  <si>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</si>
  <si>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</si>
  <si>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</si>
  <si>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</si>
  <si>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</si>
  <si>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</si>
  <si>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</si>
  <si>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</si>
  <si>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</si>
  <si>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</si>
  <si>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</si>
  <si>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</si>
  <si>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</si>
  <si>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</si>
  <si>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</si>
  <si>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</si>
  <si>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</si>
  <si>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</si>
  <si>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</si>
  <si>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</si>
  <si>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</si>
  <si>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</si>
  <si>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</si>
  <si>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</si>
  <si>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</si>
  <si>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</si>
  <si>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</si>
  <si>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</si>
  <si>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</si>
  <si>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</si>
  <si>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</si>
  <si>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</si>
  <si>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</si>
  <si>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</si>
  <si>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</si>
  <si>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</si>
  <si>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</si>
  <si>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</si>
  <si>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</si>
  <si>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</si>
  <si>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</si>
  <si>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</si>
  <si>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</si>
  <si>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</si>
  <si>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</si>
  <si>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</si>
  <si>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</si>
  <si>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</si>
  <si>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</si>
  <si>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</si>
  <si>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</si>
  <si>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</si>
  <si>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</si>
  <si>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</si>
  <si>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</si>
  <si>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</si>
  <si>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</si>
  <si>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</si>
  <si>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</si>
  <si>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</si>
  <si>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</si>
  <si>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</si>
  <si>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</si>
  <si>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</si>
  <si>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</si>
  <si>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</si>
  <si>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</si>
  <si>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</si>
  <si>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</si>
  <si>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</si>
  <si>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</si>
  <si>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</si>
  <si>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</si>
  <si>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</si>
  <si>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</si>
  <si>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</si>
  <si>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</si>
  <si>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</si>
  <si>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</si>
  <si>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</si>
  <si>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</si>
  <si>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</si>
  <si>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</si>
  <si>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</si>
  <si>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</si>
  <si>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</si>
  <si>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</si>
  <si>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</si>
  <si>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</si>
  <si>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</si>
  <si>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</si>
  <si>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</si>
  <si>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</si>
  <si>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</si>
  <si>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</si>
  <si>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</si>
  <si>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</si>
  <si>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</si>
  <si>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</si>
  <si>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</si>
  <si>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</si>
  <si>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</si>
  <si>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</si>
  <si>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</si>
  <si>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</si>
  <si>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</si>
  <si>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</si>
  <si>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</si>
  <si>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</si>
  <si>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</si>
  <si>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</si>
  <si>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</si>
  <si>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</si>
  <si>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</si>
  <si>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</si>
  <si>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</si>
  <si>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</si>
  <si>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</si>
  <si>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</si>
  <si>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</si>
  <si>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</si>
  <si>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</si>
  <si>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</si>
  <si>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</si>
  <si>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</si>
  <si>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</si>
  <si>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</si>
  <si>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</si>
  <si>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</si>
  <si>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</si>
  <si>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</si>
  <si>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</si>
  <si>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</si>
  <si>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</si>
  <si>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</si>
  <si>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</si>
  <si>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</si>
  <si>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</si>
  <si>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</si>
  <si>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</si>
  <si>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</si>
  <si>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</si>
  <si>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</si>
  <si>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</si>
  <si>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</si>
  <si>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</si>
  <si>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</si>
  <si>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</si>
  <si>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</si>
  <si>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</si>
  <si>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</si>
  <si>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</si>
  <si>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</si>
  <si>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</si>
  <si>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</si>
  <si>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</si>
  <si>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</si>
  <si>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</si>
  <si>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</si>
  <si>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</si>
  <si>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</si>
  <si>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</si>
  <si>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</si>
  <si>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</si>
  <si>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</si>
  <si>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</si>
  <si>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</si>
  <si>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</si>
  <si>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</si>
  <si>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</si>
  <si>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</si>
  <si>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</si>
  <si>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</si>
  <si>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</si>
  <si>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</si>
  <si>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</si>
  <si>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</si>
  <si>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</si>
  <si>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</si>
  <si>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</si>
  <si>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</si>
  <si>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</si>
  <si>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</si>
  <si>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</si>
  <si>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</si>
  <si>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</si>
  <si>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</si>
  <si>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</si>
  <si>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</si>
  <si>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</si>
  <si>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</si>
  <si>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</si>
  <si>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</si>
  <si>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</si>
  <si>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</si>
  <si>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</si>
  <si>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</si>
  <si>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</si>
  <si>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</si>
  <si>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</si>
  <si>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</si>
  <si>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</si>
  <si>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</si>
  <si>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</si>
  <si>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</si>
  <si>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</si>
  <si>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</si>
  <si>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</si>
  <si>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</si>
  <si>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</si>
  <si>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</si>
  <si>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</si>
  <si>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</si>
  <si>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</si>
  <si>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</si>
  <si>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</si>
  <si>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</si>
  <si>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</si>
  <si>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</si>
  <si>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</si>
  <si>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</si>
  <si>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</si>
  <si>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</si>
  <si>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</si>
  <si>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</si>
  <si>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</si>
  <si>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</si>
  <si>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</si>
  <si>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</si>
  <si>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</si>
  <si>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</si>
  <si>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</si>
  <si>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</si>
  <si>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</si>
  <si>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</si>
  <si>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</si>
  <si>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</si>
  <si>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</si>
  <si>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</si>
  <si>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</si>
  <si>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</si>
  <si>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</si>
  <si>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</si>
  <si>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</si>
  <si>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</si>
  <si>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</si>
  <si>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</si>
  <si>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</si>
  <si>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</si>
  <si>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</si>
  <si>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</si>
  <si>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</si>
  <si>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</si>
  <si>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</si>
  <si>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</si>
  <si>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</si>
  <si>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</si>
  <si>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</si>
  <si>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</si>
  <si>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</si>
  <si>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</si>
  <si>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</si>
  <si>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</si>
  <si>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</si>
  <si>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</si>
  <si>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</si>
  <si>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</si>
  <si>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</si>
  <si>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</si>
  <si>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</si>
  <si>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</si>
  <si>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</si>
  <si>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</si>
  <si>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</si>
  <si>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</si>
  <si>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</si>
  <si>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</si>
  <si>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</si>
  <si>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</si>
  <si>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</si>
  <si>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</si>
  <si>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</si>
  <si>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</si>
  <si>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</si>
  <si>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</si>
  <si>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</si>
  <si>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</si>
  <si>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</si>
  <si>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</si>
  <si>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</si>
  <si>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</si>
  <si>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</si>
  <si>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</si>
  <si>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</si>
  <si>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</si>
  <si>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</si>
  <si>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</si>
  <si>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</si>
  <si>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</si>
  <si>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</si>
  <si>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</si>
  <si>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</si>
  <si>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</si>
  <si>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</si>
  <si>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</si>
  <si>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</si>
  <si>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</si>
  <si>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</si>
  <si>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</si>
  <si>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</si>
  <si>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</si>
  <si>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</si>
  <si>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</si>
  <si>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</si>
  <si>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</si>
  <si>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</si>
  <si>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</si>
  <si>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</si>
  <si>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</si>
  <si>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</si>
  <si>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</si>
  <si>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</si>
  <si>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</si>
  <si>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</si>
  <si>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</si>
  <si>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</si>
  <si>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</si>
  <si>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</si>
  <si>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</si>
  <si>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</si>
  <si>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</si>
  <si>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</si>
  <si>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</si>
  <si>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</si>
  <si>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</si>
  <si>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</si>
  <si>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</si>
  <si>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</si>
  <si>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</si>
  <si>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</si>
  <si>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</si>
  <si>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</si>
  <si>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</si>
  <si>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</si>
  <si>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</si>
  <si>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</si>
  <si>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</si>
  <si>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</si>
  <si>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</si>
  <si>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</si>
  <si>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</si>
  <si>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</si>
  <si>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</si>
  <si>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</si>
  <si>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</si>
  <si>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</si>
  <si>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</si>
  <si>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</si>
  <si>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</si>
  <si>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</si>
  <si>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</si>
  <si>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</si>
  <si>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</si>
  <si>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</si>
  <si>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</si>
  <si>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</si>
  <si>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</si>
  <si>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</si>
  <si>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</si>
  <si>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</si>
  <si>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</si>
  <si>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</si>
  <si>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</si>
  <si>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</si>
  <si>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</si>
  <si>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</si>
  <si>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</si>
  <si>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</si>
  <si>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</si>
  <si>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</si>
  <si>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</si>
  <si>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</si>
  <si>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</si>
  <si>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</si>
  <si>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</si>
  <si>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</si>
  <si>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</si>
  <si>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</si>
  <si>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</si>
  <si>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</si>
  <si>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</si>
  <si>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</si>
  <si>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</si>
  <si>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</si>
  <si>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</si>
  <si>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</si>
  <si>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</si>
  <si>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</si>
  <si>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</si>
  <si>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</si>
  <si>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</si>
  <si>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</si>
  <si>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</si>
  <si>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</si>
  <si>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</si>
  <si>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</si>
  <si>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</si>
  <si>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</si>
  <si>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</si>
  <si>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</si>
  <si>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</si>
  <si>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</si>
  <si>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</si>
  <si>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</si>
  <si>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</si>
  <si>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</si>
  <si>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</si>
  <si>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</si>
  <si>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</si>
  <si>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</si>
  <si>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</si>
  <si>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</si>
  <si>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</si>
  <si>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</si>
  <si>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</si>
  <si>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</si>
  <si>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</si>
  <si>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</si>
  <si>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</si>
  <si>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</si>
  <si>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</si>
  <si>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</si>
  <si>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</si>
  <si>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</si>
  <si>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</si>
  <si>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</si>
  <si>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</si>
  <si>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</si>
  <si>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</si>
  <si>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</si>
  <si>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</si>
  <si>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</si>
  <si>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</si>
  <si>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</si>
  <si>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</si>
  <si>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</si>
  <si>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</si>
  <si>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</si>
  <si>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</si>
  <si>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</si>
  <si>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</si>
  <si>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</si>
  <si>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</si>
  <si>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</si>
  <si>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</si>
  <si>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</si>
  <si>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</si>
  <si>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</si>
  <si>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</si>
  <si>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</si>
  <si>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</si>
  <si>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</si>
  <si>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</si>
  <si>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</si>
  <si>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</si>
  <si>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</si>
  <si>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</si>
  <si>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</si>
  <si>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</si>
  <si>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</si>
  <si>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</si>
  <si>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</si>
  <si>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</si>
  <si>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</si>
  <si>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</si>
  <si>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</si>
  <si>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</si>
  <si>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</si>
  <si>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</si>
  <si>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</si>
  <si>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</si>
  <si>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</si>
  <si>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</si>
  <si>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</si>
  <si>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</si>
  <si>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</si>
  <si>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</si>
  <si>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</si>
  <si>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</si>
  <si>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</si>
  <si>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</si>
  <si>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</si>
  <si>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</si>
  <si>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</si>
  <si>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</si>
  <si>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</si>
  <si>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</si>
  <si>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</si>
  <si>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</si>
  <si>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</si>
  <si>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</si>
  <si>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</si>
  <si>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</si>
  <si>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</si>
  <si>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</si>
  <si>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</si>
  <si>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</si>
  <si>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</si>
  <si>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</si>
  <si>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</si>
  <si>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</si>
  <si>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</si>
  <si>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</si>
  <si>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</si>
  <si>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</si>
  <si>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</si>
  <si>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</si>
  <si>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</si>
  <si>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</si>
  <si>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</si>
  <si>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</si>
  <si>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</si>
  <si>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</si>
  <si>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</si>
  <si>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</si>
  <si>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</si>
  <si>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</si>
  <si>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</si>
  <si>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</si>
  <si>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</si>
  <si>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</si>
  <si>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</si>
  <si>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</si>
  <si>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</si>
  <si>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</si>
  <si>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</si>
  <si>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</si>
  <si>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</si>
  <si>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</si>
  <si>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</si>
  <si>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</si>
  <si>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</si>
  <si>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</si>
  <si>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</si>
  <si>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</si>
  <si>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</si>
  <si>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</si>
  <si>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</si>
  <si>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</si>
  <si>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</si>
  <si>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</si>
  <si>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</si>
  <si>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</si>
  <si>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</si>
  <si>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</si>
  <si>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</si>
  <si>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</si>
  <si>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</si>
  <si>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</si>
  <si>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</si>
  <si>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</si>
  <si>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</si>
  <si>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</si>
  <si>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</si>
  <si>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</si>
  <si>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</si>
  <si>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</si>
  <si>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</si>
  <si>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</si>
  <si>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</si>
  <si>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</si>
  <si>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</si>
  <si>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</si>
  <si>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</si>
  <si>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</si>
  <si>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</si>
  <si>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</si>
  <si>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</si>
  <si>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</si>
  <si>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</si>
  <si>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</si>
  <si>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</si>
  <si>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</si>
  <si>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</si>
  <si>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</si>
  <si>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</si>
  <si>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</si>
  <si>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</si>
  <si>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</si>
  <si>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</si>
  <si>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</si>
  <si>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</si>
  <si>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</si>
  <si>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</si>
  <si>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</si>
  <si>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</si>
  <si>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</si>
  <si>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</si>
  <si>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</si>
  <si>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</si>
  <si>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</si>
  <si>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</si>
  <si>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</si>
  <si>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</si>
  <si>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</si>
  <si>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</si>
  <si>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</si>
  <si>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</si>
  <si>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</si>
  <si>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</si>
  <si>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</si>
  <si>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</si>
  <si>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</si>
  <si>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</si>
  <si>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</si>
  <si>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</si>
  <si>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</si>
  <si>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</si>
  <si>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</si>
  <si>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</si>
  <si>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</si>
  <si>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</si>
  <si>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</si>
  <si>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</si>
  <si>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</si>
  <si>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</si>
  <si>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</si>
  <si>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</si>
  <si>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</si>
  <si>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</si>
  <si>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</si>
  <si>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</si>
  <si>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</si>
  <si>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</si>
  <si>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</si>
  <si>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</si>
  <si>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</si>
  <si>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</si>
  <si>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</si>
  <si>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</si>
  <si>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</si>
  <si>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</si>
  <si>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</si>
  <si>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</si>
  <si>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</si>
  <si>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</si>
  <si>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</si>
  <si>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</si>
  <si>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</si>
  <si>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</si>
  <si>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</si>
  <si>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</si>
  <si>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</si>
  <si>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</si>
  <si>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</si>
  <si>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</si>
  <si>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</si>
  <si>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</si>
  <si>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</si>
  <si>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</si>
  <si>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</si>
  <si>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</si>
  <si>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</si>
  <si>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</si>
  <si>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</si>
  <si>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</si>
  <si>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</si>
  <si>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</si>
  <si>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</si>
  <si>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</si>
  <si>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</si>
  <si>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</si>
  <si>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</si>
  <si>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</si>
  <si>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</si>
  <si>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</si>
  <si>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</si>
  <si>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</si>
  <si>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</si>
  <si>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</si>
  <si>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</si>
  <si>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</si>
  <si>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</si>
  <si>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</si>
  <si>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</si>
  <si>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</si>
  <si>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</si>
  <si>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</si>
  <si>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</si>
  <si>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</si>
  <si>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</si>
  <si>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</si>
  <si>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</si>
  <si>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</si>
  <si>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</si>
  <si>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</si>
  <si>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</si>
  <si>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</si>
  <si>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</si>
  <si>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</si>
  <si>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</si>
  <si>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</si>
  <si>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</si>
  <si>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</si>
  <si>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</si>
  <si>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</si>
  <si>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</si>
  <si>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</si>
  <si>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</si>
  <si>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</si>
  <si>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</si>
  <si>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</si>
  <si>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</si>
  <si>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</si>
  <si>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</si>
  <si>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</si>
  <si>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</si>
  <si>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</si>
  <si>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</si>
  <si>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</si>
  <si>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</si>
  <si>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</si>
  <si>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</si>
  <si>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</si>
  <si>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</si>
  <si>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</si>
  <si>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</si>
  <si>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</si>
  <si>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</si>
  <si>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</si>
  <si>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</si>
  <si>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</si>
  <si>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</si>
  <si>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</si>
  <si>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</si>
  <si>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</si>
  <si>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</si>
  <si>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</si>
  <si>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</si>
  <si>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</si>
  <si>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</si>
  <si>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</si>
  <si>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</si>
  <si>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</si>
  <si>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</si>
  <si>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</si>
  <si>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</si>
  <si>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</si>
  <si>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</si>
  <si>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</si>
  <si>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</si>
  <si>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</si>
  <si>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</si>
  <si>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</si>
  <si>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</si>
  <si>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</si>
  <si>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</si>
  <si>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</si>
  <si>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</si>
  <si>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</si>
  <si>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</si>
  <si>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</si>
  <si>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</si>
  <si>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</si>
  <si>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</si>
  <si>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</si>
  <si>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</si>
  <si>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</si>
  <si>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</si>
  <si>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</si>
  <si>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</si>
  <si>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</si>
  <si>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</si>
  <si>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</si>
  <si>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</si>
  <si>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</si>
  <si>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</si>
  <si>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</si>
  <si>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</si>
  <si>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</si>
  <si>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</si>
  <si>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</si>
  <si>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</si>
  <si>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</si>
  <si>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</si>
  <si>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</si>
  <si>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</si>
  <si>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</si>
  <si>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</si>
  <si>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</si>
  <si>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</si>
  <si>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</si>
  <si>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</si>
  <si>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</si>
  <si>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</si>
  <si>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</si>
  <si>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</si>
  <si>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</si>
  <si>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</si>
  <si>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</si>
  <si>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</si>
  <si>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</si>
  <si>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</si>
  <si>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</si>
  <si>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</si>
  <si>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</si>
  <si>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</si>
  <si>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</si>
  <si>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</si>
  <si>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</si>
  <si>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</si>
  <si>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</si>
  <si>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</si>
  <si>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</si>
  <si>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</si>
  <si>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</si>
  <si>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</si>
  <si>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</si>
  <si>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</si>
  <si>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</si>
  <si>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</si>
  <si>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</si>
  <si>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</si>
  <si>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</si>
  <si>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</si>
  <si>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</si>
  <si>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</si>
  <si>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</si>
  <si>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</si>
  <si>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</si>
  <si>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</si>
  <si>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</si>
  <si>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</si>
  <si>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</si>
  <si>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</si>
  <si>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</si>
  <si>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</si>
  <si>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</si>
  <si>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</si>
  <si>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</si>
  <si>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</si>
  <si>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</si>
  <si>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</si>
  <si>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</si>
  <si>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</si>
  <si>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</si>
  <si>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</si>
  <si>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</si>
  <si>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</si>
  <si>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</si>
  <si>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</si>
  <si>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</si>
  <si>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</si>
  <si>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</si>
  <si>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</si>
  <si>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</si>
  <si>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</si>
  <si>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</si>
  <si>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</si>
  <si>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</si>
  <si>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</si>
  <si>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</si>
  <si>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</si>
  <si>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</si>
  <si>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</si>
  <si>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</si>
  <si>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</si>
  <si>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</si>
  <si>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</si>
  <si>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</si>
  <si>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</si>
  <si>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</si>
  <si>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</si>
  <si>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</si>
  <si>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</si>
  <si>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</si>
  <si>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</si>
  <si>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</si>
  <si>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</si>
  <si>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</si>
  <si>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</si>
  <si>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</si>
  <si>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</si>
  <si>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</si>
  <si>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</si>
  <si>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</si>
  <si>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</si>
  <si>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</si>
  <si>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</si>
  <si>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</si>
  <si>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</si>
  <si>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</si>
  <si>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</si>
  <si>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</si>
  <si>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</si>
  <si>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</si>
  <si>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</si>
  <si>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</si>
  <si>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</si>
  <si>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</si>
  <si>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</si>
  <si>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</si>
  <si>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</si>
  <si>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</si>
  <si>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</si>
  <si>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</si>
  <si>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</si>
  <si>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</si>
  <si>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</si>
  <si>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</si>
  <si>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</si>
  <si>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</si>
  <si>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</si>
  <si>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</si>
  <si>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</si>
  <si>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</si>
  <si>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</si>
  <si>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</si>
  <si>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</si>
  <si>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</si>
  <si>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</si>
  <si>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</si>
  <si>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</si>
  <si>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</si>
  <si>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</si>
  <si>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</si>
  <si>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</si>
  <si>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</si>
  <si>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</si>
  <si>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</si>
  <si>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</si>
  <si>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</si>
  <si>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</si>
  <si>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</si>
  <si>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</si>
  <si>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</si>
  <si>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</si>
  <si>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</si>
  <si>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</si>
  <si>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</si>
  <si>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</si>
  <si>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</si>
  <si>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</si>
  <si>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</si>
  <si>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</si>
  <si>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</si>
  <si>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</si>
  <si>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</si>
  <si>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</si>
  <si>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</si>
  <si>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</si>
  <si>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</si>
  <si>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</si>
  <si>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</si>
  <si>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</si>
  <si>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</si>
  <si>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</si>
  <si>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</si>
  <si>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</si>
  <si>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</si>
  <si>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</si>
  <si>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</si>
  <si>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</si>
  <si>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</si>
  <si>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</si>
  <si>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</si>
  <si>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</si>
  <si>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</si>
  <si>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</si>
  <si>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</si>
  <si>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</si>
  <si>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</si>
  <si>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</si>
  <si>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</si>
  <si>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</si>
  <si>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</si>
  <si>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</si>
  <si>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</si>
  <si>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</si>
  <si>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</si>
  <si>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</si>
  <si>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</si>
  <si>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</si>
  <si>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</si>
  <si>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</si>
  <si>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</si>
  <si>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</si>
  <si>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</si>
  <si>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</si>
  <si>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</si>
  <si>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</si>
  <si>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</si>
  <si>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</si>
  <si>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</si>
  <si>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</si>
  <si>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</si>
  <si>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</si>
  <si>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</si>
  <si>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</si>
  <si>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</si>
  <si>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</si>
  <si>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</si>
  <si>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</si>
  <si>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</si>
  <si>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</si>
  <si>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</si>
  <si>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</si>
  <si>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</si>
  <si>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</si>
  <si>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</si>
  <si>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</si>
  <si>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</si>
  <si>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</si>
  <si>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</si>
  <si>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</si>
  <si>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</si>
  <si>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</si>
  <si>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</si>
  <si>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</si>
  <si>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</si>
  <si>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</si>
  <si>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</si>
  <si>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</si>
  <si>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</si>
  <si>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</si>
  <si>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</si>
  <si>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</si>
  <si>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</si>
  <si>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</si>
  <si>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</si>
  <si>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</si>
  <si>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</si>
  <si>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</si>
  <si>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</si>
  <si>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</si>
  <si>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</si>
  <si>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</si>
  <si>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</si>
  <si>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</si>
  <si>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</si>
  <si>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</si>
  <si>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</si>
  <si>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</si>
  <si>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</si>
  <si>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</si>
  <si>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</si>
  <si>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</si>
  <si>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</si>
  <si>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</si>
  <si>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</si>
  <si>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</si>
  <si>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</si>
  <si>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</si>
  <si>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</si>
  <si>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</si>
  <si>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</si>
  <si>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</si>
  <si>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</si>
  <si>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</si>
  <si>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</si>
  <si>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</si>
  <si>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</si>
  <si>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</si>
  <si>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</si>
  <si>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</si>
  <si>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</si>
  <si>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</si>
  <si>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</si>
  <si>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</si>
  <si>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</si>
  <si>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</si>
  <si>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</si>
  <si>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</si>
  <si>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</si>
  <si>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</si>
  <si>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</si>
  <si>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</si>
  <si>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</si>
  <si>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</si>
  <si>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</si>
  <si>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</si>
  <si>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</si>
  <si>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</si>
  <si>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</si>
  <si>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</si>
  <si>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</si>
  <si>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</si>
  <si>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</si>
  <si>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</si>
  <si>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</si>
  <si>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</si>
  <si>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</si>
  <si>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</si>
  <si>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</si>
  <si>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</si>
  <si>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</si>
  <si>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</si>
  <si>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</si>
  <si>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</si>
  <si>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</si>
  <si>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</si>
  <si>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</si>
  <si>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</si>
  <si>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</si>
  <si>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</si>
  <si>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</si>
  <si>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</si>
  <si>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</si>
  <si>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</si>
  <si>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</si>
  <si>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</si>
  <si>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</si>
  <si>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</si>
  <si>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</si>
  <si>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</si>
  <si>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</si>
  <si>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</si>
  <si>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</si>
  <si>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</si>
  <si>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</si>
  <si>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</si>
  <si>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</si>
  <si>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</si>
  <si>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</si>
  <si>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</si>
  <si>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</si>
  <si>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</si>
  <si>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</si>
  <si>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</si>
  <si>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</si>
  <si>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</si>
  <si>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</si>
  <si>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</si>
  <si>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</si>
  <si>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</si>
  <si>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</si>
  <si>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</si>
  <si>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</si>
  <si>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</si>
  <si>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</si>
  <si>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</si>
  <si>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</si>
  <si>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</si>
  <si>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</si>
  <si>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</si>
  <si>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</si>
  <si>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</si>
  <si>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</si>
  <si>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</si>
  <si>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</si>
  <si>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</si>
  <si>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</si>
  <si>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</si>
  <si>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</si>
  <si>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</si>
  <si>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</si>
  <si>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</si>
  <si>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</si>
  <si>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</si>
  <si>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</si>
  <si>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</si>
  <si>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</si>
  <si>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</si>
  <si>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</si>
  <si>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</si>
  <si>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</si>
  <si>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</si>
  <si>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</si>
  <si>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</si>
  <si>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</si>
  <si>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</si>
  <si>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</si>
  <si>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</si>
  <si>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</si>
  <si>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</si>
  <si>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</si>
  <si>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</si>
  <si>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</si>
  <si>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</si>
  <si>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</si>
  <si>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</si>
  <si>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</si>
  <si>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</si>
  <si>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</si>
  <si>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</si>
  <si>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</si>
  <si>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</si>
  <si>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</si>
  <si>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</si>
  <si>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</si>
  <si>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</si>
  <si>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</si>
  <si>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</si>
  <si>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</si>
  <si>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</si>
  <si>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</si>
  <si>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</si>
  <si>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</si>
  <si>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</si>
  <si>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</si>
  <si>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</si>
  <si>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</si>
  <si>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</si>
  <si>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</si>
  <si>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</si>
  <si>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</si>
  <si>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</si>
  <si>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</si>
  <si>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</si>
  <si>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</si>
  <si>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</si>
  <si>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</si>
  <si>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</si>
  <si>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</si>
  <si>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</si>
  <si>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</si>
  <si>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</si>
  <si>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</si>
  <si>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</si>
  <si>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</si>
  <si>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</si>
  <si>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</si>
  <si>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</si>
  <si>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</si>
  <si>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</si>
  <si>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</si>
  <si>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</si>
  <si>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</si>
  <si>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</si>
  <si>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</si>
  <si>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</si>
  <si>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</si>
  <si>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</si>
  <si>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</si>
  <si>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</si>
  <si>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</si>
  <si>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</si>
  <si>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</si>
  <si>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</si>
  <si>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</si>
  <si>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</si>
  <si>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</si>
  <si>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</si>
  <si>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</si>
  <si>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</si>
  <si>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</si>
  <si>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</si>
  <si>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</si>
  <si>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</si>
  <si>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</si>
  <si>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</si>
  <si>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</si>
  <si>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</si>
  <si>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</si>
  <si>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</si>
  <si>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</si>
  <si>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</si>
  <si>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</si>
  <si>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</si>
  <si>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</si>
  <si>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</si>
  <si>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</si>
  <si>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</si>
  <si>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</si>
  <si>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</si>
  <si>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</si>
  <si>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</si>
  <si>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</si>
  <si>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</si>
  <si>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</si>
  <si>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</si>
  <si>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</si>
  <si>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</si>
  <si>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</si>
  <si>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</si>
  <si>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</si>
  <si>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</si>
  <si>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</si>
  <si>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</si>
  <si>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</si>
  <si>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</si>
  <si>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</si>
  <si>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</si>
  <si>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</si>
  <si>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</si>
  <si>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</si>
  <si>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</si>
  <si>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</si>
  <si>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</si>
  <si>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</si>
  <si>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</si>
  <si>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</si>
  <si>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</si>
  <si>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</si>
  <si>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</si>
  <si>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</si>
  <si>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</si>
  <si>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</si>
  <si>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</si>
  <si>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</si>
  <si>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</si>
  <si>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</si>
  <si>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</si>
  <si>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</si>
  <si>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</si>
  <si>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</si>
  <si>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</si>
  <si>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</si>
  <si>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</si>
  <si>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</si>
  <si>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</si>
  <si>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</si>
  <si>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</si>
  <si>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</si>
  <si>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</si>
  <si>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</si>
  <si>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</si>
  <si>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</si>
  <si>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</si>
  <si>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</si>
  <si>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</si>
  <si>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</si>
  <si>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</si>
  <si>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</si>
  <si>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</si>
  <si>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</si>
  <si>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</si>
  <si>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</si>
  <si>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</si>
  <si>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</si>
  <si>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</si>
  <si>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</si>
  <si>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</si>
  <si>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</si>
  <si>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</si>
  <si>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</si>
  <si>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</si>
  <si>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</si>
  <si>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</si>
  <si>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</si>
  <si>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</si>
  <si>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</si>
  <si>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</si>
  <si>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</si>
  <si>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</si>
  <si>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</si>
  <si>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</si>
  <si>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</si>
  <si>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</si>
  <si>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</si>
  <si>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</si>
  <si>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</si>
  <si>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</si>
  <si>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</si>
  <si>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</si>
  <si>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</si>
  <si>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</si>
  <si>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</si>
  <si>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</si>
  <si>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</si>
  <si>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</si>
  <si>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</si>
  <si>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</si>
  <si>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</si>
  <si>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</si>
  <si>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</si>
  <si>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</si>
  <si>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</si>
  <si>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</si>
  <si>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</si>
  <si>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</si>
  <si>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</si>
  <si>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</si>
  <si>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</si>
  <si>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</si>
  <si>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</si>
  <si>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</si>
  <si>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</si>
  <si>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</si>
  <si>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</si>
  <si>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</si>
  <si>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</si>
  <si>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</si>
  <si>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</si>
  <si>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</si>
  <si>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</si>
  <si>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</si>
  <si>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</si>
  <si>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</si>
  <si>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</si>
  <si>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</si>
  <si>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</si>
  <si>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</si>
  <si>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</si>
  <si>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</si>
  <si>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</si>
  <si>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</si>
  <si>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</si>
  <si>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</si>
  <si>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</si>
  <si>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</si>
  <si>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</si>
  <si>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</si>
  <si>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</si>
  <si>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</si>
  <si>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</si>
  <si>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</si>
  <si>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</si>
  <si>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</si>
  <si>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</si>
  <si>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</si>
  <si>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</si>
  <si>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</si>
  <si>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</si>
  <si>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</si>
  <si>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</si>
  <si>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</si>
  <si>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</si>
  <si>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</si>
  <si>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</si>
  <si>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</si>
  <si>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</si>
  <si>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</si>
  <si>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</si>
  <si>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</si>
  <si>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</si>
  <si>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</si>
  <si>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</si>
  <si>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</si>
  <si>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</si>
  <si>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</si>
  <si>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</si>
  <si>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</si>
  <si>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</si>
  <si>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</si>
  <si>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</si>
  <si>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</si>
  <si>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</si>
  <si>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</si>
  <si>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</si>
  <si>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</si>
  <si>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</si>
  <si>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</si>
  <si>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</si>
  <si>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</si>
  <si>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</si>
  <si>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</si>
  <si>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</si>
  <si>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</si>
  <si>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</si>
  <si>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</si>
  <si>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</si>
  <si>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</si>
  <si>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</si>
  <si>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</si>
  <si>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</si>
  <si>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</si>
  <si>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</si>
  <si>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</si>
  <si>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</si>
  <si>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</si>
  <si>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</si>
  <si>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</si>
  <si>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</si>
  <si>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</si>
  <si>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</si>
  <si>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</si>
  <si>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</si>
  <si>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</si>
  <si>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</si>
  <si>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</si>
  <si>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</si>
  <si>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</si>
  <si>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</si>
  <si>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</si>
  <si>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</si>
  <si>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</si>
  <si>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</si>
  <si>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</si>
  <si>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</si>
  <si>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</si>
  <si>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</si>
  <si>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</si>
  <si>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</si>
  <si>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</si>
  <si>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</si>
  <si>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</si>
  <si>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</si>
  <si>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</si>
  <si>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</si>
  <si>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</si>
  <si>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</si>
  <si>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</si>
  <si>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</si>
  <si>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</si>
  <si>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</si>
  <si>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</si>
  <si>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</si>
  <si>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</si>
  <si>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</si>
  <si>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</si>
  <si>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</si>
  <si>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</si>
  <si>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</si>
  <si>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</si>
  <si>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</si>
  <si>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</si>
  <si>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</si>
  <si>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</si>
  <si>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</si>
  <si>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</si>
  <si>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</si>
  <si>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</si>
  <si>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</si>
  <si>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</si>
  <si>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</si>
  <si>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</si>
  <si>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</si>
  <si>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</si>
  <si>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</si>
  <si>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</si>
  <si>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</si>
  <si>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</si>
  <si>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</si>
  <si>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</si>
  <si>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</si>
  <si>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</si>
  <si>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</si>
  <si>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</si>
  <si>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</si>
  <si>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</si>
  <si>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</si>
  <si>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</si>
  <si>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</si>
  <si>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</si>
  <si>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</si>
  <si>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</si>
  <si>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</si>
  <si>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</si>
  <si>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</si>
  <si>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</si>
  <si>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</si>
  <si>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</si>
  <si>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</si>
  <si>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</si>
  <si>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</si>
  <si>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</si>
  <si>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</si>
  <si>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</si>
  <si>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</si>
  <si>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</si>
  <si>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</si>
  <si>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</si>
  <si>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</si>
  <si>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</si>
  <si>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</si>
  <si>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</si>
  <si>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</si>
  <si>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</si>
  <si>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</si>
  <si>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</si>
  <si>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</si>
  <si>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</si>
  <si>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</si>
  <si>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</si>
  <si>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</si>
  <si>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</si>
  <si>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</si>
  <si>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</si>
  <si>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</si>
  <si>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</si>
  <si>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</si>
  <si>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</si>
  <si>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</si>
  <si>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</si>
  <si>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</si>
  <si>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</si>
  <si>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</si>
  <si>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</si>
  <si>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</si>
  <si>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</si>
  <si>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</si>
  <si>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</si>
  <si>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</si>
  <si>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</si>
  <si>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</si>
  <si>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</si>
  <si>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</si>
  <si>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</si>
  <si>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</si>
  <si>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</si>
  <si>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</si>
  <si>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</si>
  <si>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</si>
  <si>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</si>
  <si>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</si>
  <si>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</si>
  <si>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</si>
  <si>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</si>
  <si>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</si>
  <si>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</si>
  <si>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</si>
  <si>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</si>
  <si>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</si>
  <si>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</si>
  <si>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</si>
  <si>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</si>
  <si>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</si>
  <si>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</si>
  <si>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</si>
  <si>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</si>
  <si>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</si>
  <si>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</si>
  <si>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</si>
  <si>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</si>
  <si>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</si>
  <si>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</si>
  <si>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</si>
  <si>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</si>
  <si>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</si>
  <si>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</si>
  <si>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</si>
  <si>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</si>
  <si>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</si>
  <si>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</si>
  <si>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</si>
  <si>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</si>
  <si>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</si>
  <si>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</si>
  <si>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</si>
  <si>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</si>
  <si>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</si>
  <si>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</si>
  <si>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</si>
  <si>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</si>
  <si>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</si>
  <si>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</si>
  <si>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</si>
  <si>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</si>
  <si>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</si>
  <si>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</si>
  <si>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</si>
  <si>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</si>
  <si>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</si>
  <si>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</si>
  <si>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</si>
  <si>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</si>
  <si>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</si>
  <si>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</si>
  <si>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</si>
  <si>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</si>
  <si>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</si>
  <si>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</si>
  <si>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</si>
  <si>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</si>
  <si>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</si>
  <si>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</si>
  <si>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</si>
  <si>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</si>
  <si>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</si>
  <si>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</si>
  <si>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</si>
  <si>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</si>
  <si>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</si>
  <si>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</si>
  <si>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</si>
  <si>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</si>
  <si>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</si>
  <si>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</si>
  <si>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</si>
  <si>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</si>
  <si>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</si>
  <si>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</si>
  <si>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</si>
  <si>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</si>
  <si>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</si>
  <si>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</si>
  <si>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</si>
  <si>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</si>
  <si>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</si>
  <si>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</si>
  <si>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</si>
  <si>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</si>
  <si>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</si>
  <si>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</si>
  <si>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</si>
  <si>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</si>
  <si>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</si>
  <si>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</si>
  <si>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</si>
  <si>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</si>
  <si>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</si>
  <si>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</si>
  <si>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</si>
  <si>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</si>
  <si>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</si>
  <si>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</si>
  <si>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</si>
  <si>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</si>
  <si>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</si>
  <si>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</si>
  <si>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</si>
  <si>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</si>
  <si>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</si>
  <si>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</si>
  <si>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</si>
  <si>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</si>
  <si>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</si>
  <si>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</si>
  <si>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</si>
  <si>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</si>
  <si>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</si>
  <si>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</si>
  <si>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</si>
  <si>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</si>
  <si>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</si>
  <si>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</si>
  <si>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</si>
  <si>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</si>
  <si>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</si>
  <si>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</si>
  <si>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</si>
  <si>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</si>
  <si>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</si>
  <si>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</si>
  <si>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</si>
  <si>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</si>
  <si>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</si>
  <si>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</si>
  <si>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</si>
  <si>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</si>
  <si>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</si>
  <si>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</si>
  <si>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</si>
  <si>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</si>
  <si>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</si>
  <si>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</si>
  <si>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</si>
  <si>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</si>
  <si>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</si>
  <si>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</si>
  <si>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</si>
  <si>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</si>
  <si>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</si>
  <si>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</si>
  <si>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</si>
  <si>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</si>
  <si>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</si>
  <si>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</si>
  <si>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</si>
  <si>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</si>
  <si>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</si>
  <si>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</si>
  <si>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</si>
  <si>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</si>
  <si>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</si>
  <si>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</si>
  <si>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</si>
  <si>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</si>
  <si>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</si>
  <si>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</si>
  <si>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</si>
  <si>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</si>
  <si>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</si>
  <si>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</si>
  <si>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</si>
  <si>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</si>
  <si>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</si>
  <si>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</si>
  <si>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</si>
  <si>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</si>
  <si>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</si>
  <si>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</si>
  <si>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</si>
  <si>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</si>
  <si>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</si>
  <si>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</si>
  <si>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</si>
  <si>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</si>
  <si>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</si>
  <si>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</si>
  <si>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</si>
  <si>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</si>
  <si>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</si>
  <si>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</si>
  <si>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</si>
  <si>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</si>
  <si>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</si>
  <si>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</si>
  <si>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</si>
  <si>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</si>
  <si>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</si>
  <si>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</si>
  <si>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</si>
  <si>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</si>
  <si>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</si>
  <si>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</si>
  <si>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</si>
  <si>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</si>
  <si>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</si>
  <si>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</si>
  <si>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</si>
  <si>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</si>
  <si>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</si>
  <si>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</si>
  <si>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</si>
  <si>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</si>
  <si>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</si>
  <si>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</si>
  <si>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</si>
  <si>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</si>
  <si>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</si>
  <si>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</si>
  <si>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</si>
  <si>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</si>
  <si>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</si>
  <si>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</si>
  <si>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</si>
  <si>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</si>
  <si>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</si>
  <si>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</si>
  <si>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</si>
  <si>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</si>
  <si>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</si>
  <si>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</si>
  <si>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</si>
  <si>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</si>
  <si>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</si>
  <si>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</si>
  <si>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</si>
  <si>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</si>
  <si>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</si>
  <si>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</si>
  <si>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</si>
  <si>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</si>
  <si>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</si>
  <si>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</si>
  <si>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</si>
  <si>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</si>
  <si>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</si>
  <si>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</si>
  <si>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</si>
  <si>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</si>
  <si>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</si>
  <si>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</si>
  <si>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</si>
  <si>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</si>
  <si>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</si>
  <si>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</si>
  <si>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</si>
  <si>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</si>
  <si>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</si>
  <si>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</si>
  <si>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</si>
  <si>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</si>
  <si>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</si>
  <si>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</si>
  <si>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</si>
  <si>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</si>
  <si>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</si>
  <si>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</si>
  <si>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</si>
  <si>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</si>
  <si>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</si>
  <si>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</si>
  <si>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</si>
  <si>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</si>
  <si>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</si>
  <si>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</si>
  <si>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</si>
  <si>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</si>
  <si>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</si>
  <si>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</si>
  <si>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</si>
  <si>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</si>
  <si>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</si>
  <si>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</si>
  <si>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</si>
  <si>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</si>
  <si>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</si>
  <si>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</si>
  <si>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</si>
  <si>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</si>
  <si>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</si>
  <si>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</si>
  <si>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</si>
  <si>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</si>
  <si>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</si>
  <si>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</si>
  <si>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</si>
  <si>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</si>
  <si>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</si>
  <si>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</si>
  <si>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</si>
  <si>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</si>
  <si>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</si>
  <si>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</si>
  <si>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</si>
  <si>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</si>
  <si>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</si>
  <si>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</si>
  <si>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</si>
  <si>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</si>
  <si>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</si>
  <si>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</si>
  <si>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</si>
  <si>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</si>
  <si>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</si>
  <si>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</si>
  <si>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</si>
  <si>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</si>
  <si>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</si>
  <si>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</si>
  <si>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</si>
  <si>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</si>
  <si>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</si>
  <si>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</si>
  <si>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</si>
  <si>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</si>
  <si>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</si>
  <si>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</si>
  <si>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</si>
  <si>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</si>
  <si>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</si>
  <si>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</si>
  <si>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</si>
  <si>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</si>
  <si>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</si>
  <si>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</si>
  <si>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</si>
  <si>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</si>
  <si>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</si>
  <si>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</si>
  <si>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</si>
  <si>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</si>
  <si>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</si>
  <si>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</si>
  <si>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</si>
  <si>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</si>
  <si>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</si>
  <si>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</si>
  <si>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</si>
  <si>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</si>
  <si>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</si>
  <si>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</si>
  <si>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</si>
  <si>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</si>
  <si>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</si>
  <si>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</si>
  <si>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</si>
  <si>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</si>
  <si>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</si>
  <si>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</si>
  <si>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</si>
  <si>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</si>
  <si>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</si>
  <si>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</si>
  <si>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</si>
  <si>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</si>
  <si>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</si>
  <si>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</si>
  <si>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</si>
  <si>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</si>
  <si>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</si>
  <si>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</si>
  <si>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</si>
  <si>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</si>
  <si>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</si>
  <si>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</si>
  <si>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</si>
  <si>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</si>
  <si>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</si>
  <si>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</si>
  <si>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</si>
  <si>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</si>
  <si>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</si>
  <si>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</si>
  <si>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</si>
  <si>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</si>
  <si>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</si>
  <si>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</si>
  <si>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</si>
  <si>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</si>
  <si>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</si>
  <si>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</si>
  <si>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</si>
  <si>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</si>
  <si>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</si>
  <si>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</si>
  <si>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</si>
  <si>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</si>
  <si>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</si>
  <si>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</si>
  <si>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</si>
  <si>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</si>
  <si>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</si>
  <si>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</si>
  <si>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</si>
  <si>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</si>
  <si>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</si>
  <si>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</si>
  <si>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</si>
  <si>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</si>
  <si>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</si>
  <si>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</si>
  <si>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</si>
  <si>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</si>
  <si>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</si>
  <si>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</si>
  <si>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</si>
  <si>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</si>
  <si>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</si>
  <si>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</si>
  <si>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</si>
  <si>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</si>
  <si>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</si>
  <si>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</si>
  <si>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</si>
  <si>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</si>
  <si>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</si>
  <si>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</si>
  <si>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</si>
  <si>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</si>
  <si>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</si>
  <si>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</si>
  <si>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</si>
  <si>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</si>
  <si>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</si>
  <si>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</si>
  <si>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</si>
  <si>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</si>
  <si>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</si>
  <si>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</si>
  <si>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</si>
  <si>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</si>
  <si>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</si>
  <si>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</si>
  <si>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</si>
  <si>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</si>
  <si>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</si>
  <si>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</si>
  <si>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</si>
  <si>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</si>
  <si>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</si>
  <si>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</si>
  <si>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</si>
  <si>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</si>
  <si>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</si>
  <si>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</si>
  <si>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</si>
  <si>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</si>
  <si>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</si>
  <si>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</si>
  <si>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</si>
  <si>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</si>
  <si>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</si>
  <si>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</si>
  <si>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</si>
  <si>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</si>
  <si>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</si>
  <si>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</si>
  <si>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</si>
  <si>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</si>
  <si>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</si>
  <si>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</si>
  <si>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</si>
  <si>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</si>
  <si>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</si>
  <si>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</si>
  <si>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</si>
  <si>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</si>
  <si>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</si>
  <si>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</si>
  <si>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</si>
  <si>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</si>
  <si>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</si>
  <si>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</si>
  <si>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</si>
  <si>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</si>
  <si>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</si>
  <si>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</si>
  <si>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</si>
  <si>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</si>
  <si>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</si>
  <si>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</si>
  <si>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</si>
  <si>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</si>
  <si>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</si>
  <si>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</si>
  <si>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</si>
  <si>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</si>
  <si>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</si>
  <si>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</si>
  <si>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</si>
  <si>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</si>
  <si>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</si>
  <si>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</si>
  <si>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</si>
  <si>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</si>
  <si>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</si>
  <si>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</si>
  <si>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</si>
  <si>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</si>
  <si>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</si>
  <si>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</si>
  <si>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</si>
  <si>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</si>
  <si>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</si>
  <si>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</si>
  <si>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</si>
  <si>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</si>
  <si>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</si>
  <si>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</si>
  <si>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</si>
  <si>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</si>
  <si>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</si>
  <si>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</si>
  <si>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</si>
  <si>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</si>
  <si>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</si>
  <si>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</si>
  <si>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</si>
  <si>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</si>
  <si>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</si>
  <si>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</si>
  <si>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</si>
  <si>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</si>
  <si>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</si>
  <si>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</si>
  <si>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</si>
  <si>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</si>
  <si>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</si>
  <si>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</si>
  <si>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</si>
  <si>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</si>
  <si>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</si>
  <si>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</si>
  <si>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</si>
  <si>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</si>
  <si>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</si>
  <si>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</si>
  <si>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</si>
  <si>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</si>
  <si>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</si>
  <si>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</si>
  <si>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</si>
  <si>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</si>
  <si>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</si>
  <si>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</si>
  <si>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</si>
  <si>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</si>
  <si>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</si>
  <si>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</si>
  <si>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</si>
  <si>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</si>
  <si>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</si>
  <si>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</si>
  <si>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</si>
  <si>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</si>
  <si>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</si>
  <si>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</si>
  <si>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</si>
  <si>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</si>
  <si>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</si>
  <si>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</si>
  <si>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</si>
  <si>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</si>
  <si>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</si>
  <si>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</si>
  <si>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</si>
  <si>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</si>
  <si>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</si>
  <si>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</si>
  <si>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</si>
  <si>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</si>
  <si>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</si>
  <si>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</si>
  <si>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</si>
  <si>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</si>
  <si>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</si>
  <si>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</si>
  <si>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</si>
  <si>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</si>
  <si>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</si>
  <si>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</si>
  <si>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</si>
  <si>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</si>
  <si>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</si>
  <si>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</si>
  <si>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</si>
  <si>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</si>
  <si>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</si>
  <si>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</si>
  <si>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</si>
  <si>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</si>
  <si>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</si>
  <si>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</si>
  <si>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</si>
  <si>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</si>
  <si>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</si>
  <si>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</si>
  <si>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</si>
  <si>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</si>
  <si>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</si>
  <si>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</si>
  <si>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</si>
  <si>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</si>
  <si>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</si>
  <si>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</si>
  <si>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</si>
  <si>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</si>
  <si>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</si>
  <si>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</si>
  <si>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</si>
  <si>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</si>
  <si>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</si>
  <si>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</si>
  <si>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</si>
  <si>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</si>
  <si>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</si>
  <si>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</si>
  <si>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</si>
  <si>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</si>
  <si>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</si>
  <si>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</si>
  <si>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</si>
  <si>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</si>
  <si>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</si>
  <si>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</si>
  <si>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</si>
  <si>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</si>
  <si>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</si>
  <si>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</si>
  <si>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</si>
  <si>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</si>
  <si>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</si>
  <si>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</si>
  <si>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</si>
  <si>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</si>
  <si>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</si>
  <si>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</si>
  <si>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</si>
  <si>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</si>
  <si>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</si>
  <si>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</si>
  <si>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</si>
  <si>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</si>
  <si>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</si>
  <si>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</si>
  <si>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</si>
  <si>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</si>
  <si>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</si>
  <si>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</si>
  <si>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</si>
  <si>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</si>
  <si>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</si>
  <si>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</si>
  <si>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</si>
  <si>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</si>
  <si>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</si>
  <si>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</si>
  <si>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</si>
  <si>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</si>
  <si>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</si>
  <si>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</si>
  <si>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</si>
  <si>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</si>
  <si>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</si>
  <si>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</si>
  <si>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</si>
  <si>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</si>
  <si>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</si>
  <si>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</si>
  <si>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</si>
  <si>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</si>
  <si>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</si>
  <si>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</si>
  <si>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</si>
  <si>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</si>
  <si>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</si>
  <si>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</si>
  <si>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</si>
  <si>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</si>
  <si>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</si>
  <si>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</si>
  <si>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</si>
  <si>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</si>
  <si>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</si>
  <si>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</si>
  <si>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</si>
  <si>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</si>
  <si>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</si>
  <si>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</si>
  <si>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</si>
  <si>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</si>
  <si>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</si>
  <si>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</si>
  <si>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</si>
  <si>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</si>
  <si>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</si>
  <si>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</si>
  <si>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</si>
  <si>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</si>
  <si>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</si>
  <si>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</si>
  <si>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</si>
  <si>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</si>
  <si>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</si>
  <si>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</si>
  <si>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</si>
  <si>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</si>
  <si>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</si>
  <si>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</si>
  <si>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</si>
  <si>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</si>
  <si>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</si>
  <si>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</si>
  <si>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</si>
  <si>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</si>
  <si>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</si>
  <si>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</si>
  <si>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</si>
  <si>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</si>
  <si>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</si>
  <si>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</si>
  <si>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</si>
  <si>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</si>
  <si>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</si>
  <si>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</si>
  <si>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</si>
  <si>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</si>
  <si>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</si>
  <si>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</si>
  <si>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</si>
  <si>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</si>
  <si>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</si>
  <si>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</si>
  <si>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</si>
  <si>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</si>
  <si>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</si>
  <si>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</si>
  <si>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</si>
  <si>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</si>
  <si>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</si>
  <si>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</si>
  <si>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</si>
  <si>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</si>
  <si>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</si>
  <si>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</si>
  <si>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</si>
  <si>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</si>
  <si>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</si>
  <si>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</si>
  <si>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</si>
  <si>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</si>
  <si>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</si>
  <si>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</si>
  <si>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</si>
  <si>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</si>
  <si>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</si>
  <si>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</si>
  <si>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</si>
  <si>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</si>
  <si>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</si>
  <si>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</si>
  <si>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</si>
  <si>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</si>
  <si>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</si>
  <si>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</si>
  <si>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</si>
  <si>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</si>
  <si>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</si>
  <si>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</si>
  <si>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</si>
  <si>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</si>
  <si>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</si>
  <si>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</si>
  <si>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</si>
  <si>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</si>
  <si>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</si>
  <si>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</si>
  <si>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</si>
  <si>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</si>
  <si>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</si>
  <si>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</si>
  <si>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</si>
  <si>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</si>
  <si>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</si>
  <si>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</si>
  <si>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</si>
  <si>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</si>
  <si>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</si>
  <si>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</si>
  <si>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</si>
  <si>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</si>
  <si>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</si>
  <si>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</si>
  <si>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</si>
  <si>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</si>
  <si>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</si>
  <si>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</si>
  <si>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</si>
  <si>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</si>
  <si>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</si>
  <si>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</si>
  <si>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</si>
  <si>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</si>
  <si>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</si>
  <si>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</si>
  <si>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</si>
  <si>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</si>
  <si>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</si>
  <si>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</si>
  <si>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</si>
  <si>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</si>
  <si>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</si>
  <si>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</si>
  <si>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</si>
  <si>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</si>
  <si>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</si>
  <si>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</si>
  <si>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</si>
  <si>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</si>
  <si>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</si>
  <si>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</si>
  <si>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</si>
  <si>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</si>
  <si>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</si>
  <si>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</si>
  <si>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</si>
  <si>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</si>
  <si>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</si>
  <si>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</si>
  <si>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</si>
  <si>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</si>
  <si>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</si>
  <si>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</si>
  <si>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</si>
  <si>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</si>
  <si>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</si>
  <si>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</si>
  <si>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</si>
  <si>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</si>
  <si>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</si>
  <si>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</si>
  <si>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</si>
  <si>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</si>
  <si>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</si>
  <si>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</si>
  <si>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</si>
  <si>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</si>
  <si>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</si>
  <si>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</si>
  <si>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</si>
  <si>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</si>
  <si>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</si>
  <si>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</si>
  <si>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</si>
  <si>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</si>
  <si>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</si>
  <si>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</si>
  <si>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</si>
  <si>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</si>
  <si>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</si>
  <si>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</si>
  <si>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</si>
  <si>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</si>
  <si>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</si>
  <si>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</si>
  <si>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</si>
  <si>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</si>
  <si>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</si>
  <si>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</si>
  <si>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</si>
  <si>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</si>
  <si>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</si>
  <si>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</si>
  <si>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</si>
  <si>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</si>
  <si>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</si>
  <si>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</si>
  <si>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</si>
  <si>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</si>
  <si>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</si>
  <si>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</si>
  <si>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</si>
  <si>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</si>
  <si>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</si>
  <si>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</si>
  <si>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</si>
  <si>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</si>
  <si>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</si>
  <si>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</si>
  <si>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</si>
  <si>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</si>
  <si>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</si>
  <si>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</si>
  <si>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</si>
  <si>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</si>
  <si>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</si>
  <si>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</si>
  <si>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</si>
  <si>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</si>
  <si>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</si>
  <si>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</si>
  <si>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</si>
  <si>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</si>
  <si>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</si>
  <si>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</si>
  <si>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</si>
  <si>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</si>
  <si>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</si>
  <si>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</si>
  <si>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</si>
  <si>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</si>
  <si>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</si>
  <si>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</si>
  <si>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</si>
  <si>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</si>
  <si>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</si>
  <si>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</si>
  <si>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</si>
  <si>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</si>
  <si>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</si>
  <si>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</si>
  <si>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</si>
  <si>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</si>
  <si>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</si>
  <si>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</si>
  <si>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</si>
  <si>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</si>
  <si>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</si>
  <si>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</si>
  <si>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</si>
  <si>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</si>
  <si>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</si>
  <si>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</si>
  <si>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</si>
  <si>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</si>
  <si>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</si>
  <si>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</si>
  <si>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</si>
  <si>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</si>
  <si>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</si>
  <si>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</si>
  <si>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</si>
  <si>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</si>
  <si>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</si>
  <si>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</si>
  <si>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</si>
  <si>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</si>
  <si>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</si>
  <si>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</si>
  <si>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</si>
  <si>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</si>
  <si>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</si>
  <si>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</si>
  <si>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</si>
  <si>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</si>
  <si>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</si>
  <si>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</si>
  <si>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</si>
  <si>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</si>
  <si>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</si>
  <si>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</si>
  <si>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</si>
  <si>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</si>
  <si>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</si>
  <si>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</si>
  <si>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</si>
  <si>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</si>
  <si>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</si>
  <si>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</si>
  <si>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</si>
  <si>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</si>
  <si>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</si>
  <si>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</si>
  <si>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</si>
  <si>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</si>
  <si>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</si>
  <si>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</si>
  <si>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</si>
  <si>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</si>
  <si>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</si>
  <si>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</si>
  <si>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</si>
  <si>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</si>
  <si>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</si>
  <si>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</si>
  <si>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</si>
  <si>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</si>
  <si>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</si>
  <si>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</si>
  <si>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</si>
  <si>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</si>
  <si>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</si>
  <si>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</si>
  <si>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</si>
  <si>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</si>
  <si>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</si>
  <si>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</si>
  <si>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</si>
  <si>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</si>
  <si>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</si>
  <si>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</si>
  <si>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</si>
  <si>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</si>
  <si>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</si>
  <si>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</si>
  <si>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</si>
  <si>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</si>
  <si>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</si>
  <si>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</si>
  <si>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</si>
  <si>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</si>
  <si>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</si>
  <si>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</si>
  <si>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</si>
  <si>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</si>
  <si>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</si>
  <si>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</si>
  <si>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</si>
  <si>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</si>
  <si>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</si>
  <si>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</si>
  <si>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</si>
  <si>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</si>
  <si>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</si>
  <si>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</si>
  <si>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</si>
  <si>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</si>
  <si>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</si>
  <si>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</si>
  <si>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</si>
  <si>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</si>
  <si>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</si>
  <si>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</si>
  <si>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</si>
  <si>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</si>
  <si>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</si>
  <si>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</si>
  <si>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</si>
  <si>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</si>
  <si>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</si>
  <si>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</si>
  <si>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</si>
  <si>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</si>
  <si>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</si>
  <si>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</si>
  <si>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</si>
  <si>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</si>
  <si>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</si>
  <si>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</si>
  <si>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</si>
  <si>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</si>
  <si>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</si>
  <si>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</si>
  <si>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</si>
  <si>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</si>
  <si>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</si>
  <si>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</si>
  <si>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</si>
  <si>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</si>
  <si>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</si>
  <si>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</si>
  <si>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</si>
  <si>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</si>
  <si>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</si>
  <si>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</si>
  <si>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</si>
  <si>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</si>
  <si>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</si>
  <si>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</si>
  <si>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</si>
  <si>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</si>
  <si>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</si>
  <si>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</si>
  <si>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</si>
  <si>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</si>
  <si>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</si>
  <si>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</si>
  <si>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</si>
  <si>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</si>
  <si>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</si>
  <si>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</si>
  <si>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</si>
  <si>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</si>
  <si>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</si>
  <si>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</si>
  <si>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</si>
  <si>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</si>
  <si>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</si>
  <si>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</si>
  <si>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</si>
  <si>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</si>
  <si>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</si>
  <si>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</si>
  <si>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</si>
  <si>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</si>
  <si>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</si>
  <si>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</si>
  <si>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</si>
  <si>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</si>
  <si>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</si>
  <si>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</si>
  <si>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</si>
  <si>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</si>
  <si>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</si>
  <si>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</si>
  <si>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</si>
  <si>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</si>
  <si>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</si>
  <si>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</si>
  <si>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</si>
  <si>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</si>
  <si>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</si>
  <si>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</si>
  <si>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</si>
  <si>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</si>
  <si>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</si>
  <si>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</si>
  <si>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</si>
  <si>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</si>
  <si>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</si>
  <si>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</si>
  <si>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</si>
  <si>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</si>
  <si>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</si>
  <si>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</si>
  <si>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</si>
  <si>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</si>
  <si>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</si>
  <si>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</si>
  <si>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</si>
  <si>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</si>
  <si>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</si>
  <si>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</si>
  <si>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</si>
  <si>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</si>
  <si>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</si>
  <si>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</si>
  <si>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</si>
  <si>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</si>
  <si>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</si>
  <si>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</si>
  <si>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</si>
  <si>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</si>
  <si>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</si>
  <si>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</si>
  <si>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</si>
  <si>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</si>
  <si>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</si>
  <si>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</si>
  <si>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</si>
  <si>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</si>
  <si>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</si>
  <si>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</si>
  <si>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</si>
  <si>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</si>
  <si>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</si>
  <si>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</si>
  <si>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</si>
  <si>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</si>
  <si>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</si>
  <si>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</si>
  <si>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</si>
  <si>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</si>
  <si>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</si>
  <si>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</si>
  <si>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</si>
  <si>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</si>
  <si>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</si>
  <si>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</si>
  <si>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</si>
  <si>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</si>
  <si>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</si>
  <si>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</si>
  <si>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</si>
  <si>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</si>
  <si>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</si>
  <si>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</si>
  <si>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</si>
  <si>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</si>
  <si>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</si>
  <si>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</si>
  <si>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</si>
  <si>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</si>
  <si>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</si>
  <si>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</si>
  <si>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</si>
  <si>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</si>
  <si>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</si>
  <si>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</si>
  <si>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</si>
  <si>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</si>
  <si>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</si>
  <si>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</si>
  <si>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</si>
  <si>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</si>
  <si>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</si>
  <si>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</si>
  <si>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</si>
  <si>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</si>
  <si>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</si>
  <si>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</si>
  <si>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</si>
  <si>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</si>
  <si>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</si>
  <si>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</si>
  <si>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</si>
  <si>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</si>
  <si>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</si>
  <si>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</si>
  <si>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</si>
  <si>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</si>
  <si>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</si>
  <si>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</si>
  <si>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</si>
  <si>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</si>
  <si>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</si>
  <si>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</si>
  <si>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</si>
  <si>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</si>
  <si>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</si>
  <si>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</si>
  <si>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</si>
  <si>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</si>
  <si>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</si>
  <si>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</si>
  <si>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</si>
  <si>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</si>
  <si>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</si>
  <si>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</si>
  <si>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</si>
  <si>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</si>
  <si>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</si>
  <si>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</si>
  <si>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</si>
  <si>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</si>
  <si>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</si>
  <si>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</si>
  <si>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</si>
  <si>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</si>
  <si>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</si>
  <si>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</si>
  <si>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</si>
  <si>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</si>
  <si>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</si>
  <si>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</si>
  <si>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</si>
  <si>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</si>
  <si>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</si>
  <si>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</si>
  <si>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</si>
  <si>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</si>
  <si>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</si>
  <si>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</si>
  <si>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</si>
  <si>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</si>
  <si>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</si>
  <si>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</si>
  <si>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</si>
  <si>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</si>
  <si>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</si>
  <si>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</si>
  <si>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</si>
  <si>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</si>
  <si>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</si>
  <si>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</si>
  <si>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</si>
  <si>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</si>
  <si>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</si>
  <si>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</si>
  <si>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</si>
  <si>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</si>
  <si>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</si>
  <si>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</si>
  <si>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</si>
  <si>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</si>
  <si>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</si>
  <si>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</si>
  <si>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</si>
  <si>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</si>
  <si>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</si>
  <si>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</si>
  <si>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</si>
  <si>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</si>
  <si>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</si>
  <si>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</si>
  <si>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</si>
  <si>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</si>
  <si>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</si>
  <si>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</si>
  <si>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</si>
  <si>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</si>
  <si>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</si>
  <si>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</si>
  <si>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</si>
  <si>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</si>
  <si>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</si>
  <si>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</si>
  <si>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</si>
  <si>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</si>
  <si>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</si>
  <si>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</si>
  <si>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</si>
  <si>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</si>
  <si>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</si>
  <si>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</si>
  <si>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</si>
  <si>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</si>
  <si>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</si>
  <si>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</si>
  <si>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</si>
  <si>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</si>
  <si>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</si>
  <si>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</si>
  <si>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</si>
  <si>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</si>
  <si>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</si>
  <si>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</si>
  <si>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</si>
  <si>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</si>
  <si>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</si>
  <si>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</si>
  <si>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</si>
  <si>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</si>
  <si>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</si>
  <si>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</si>
  <si>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</si>
  <si>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</si>
  <si>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</si>
  <si>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</si>
  <si>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</si>
  <si>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</si>
  <si>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</si>
  <si>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</si>
  <si>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</si>
  <si>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</si>
  <si>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</si>
  <si>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</si>
  <si>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</si>
  <si>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</si>
  <si>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</si>
  <si>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</si>
  <si>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</si>
  <si>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</si>
  <si>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</si>
  <si>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</si>
  <si>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</si>
  <si>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</si>
  <si>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</si>
  <si>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</si>
  <si>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</si>
  <si>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</si>
  <si>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</si>
  <si>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</si>
  <si>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</si>
  <si>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</si>
  <si>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</si>
  <si>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</si>
  <si>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</si>
  <si>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</si>
  <si>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</si>
  <si>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</si>
  <si>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</si>
  <si>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</si>
  <si>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</si>
  <si>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</si>
  <si>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</si>
  <si>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</si>
  <si>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</si>
  <si>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</si>
  <si>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</si>
  <si>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</si>
  <si>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</si>
  <si>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</si>
  <si>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</si>
  <si>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</si>
  <si>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</si>
  <si>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</si>
  <si>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</si>
  <si>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</si>
  <si>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</si>
  <si>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</si>
  <si>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</si>
  <si>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</si>
  <si>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</si>
  <si>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</si>
  <si>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</si>
  <si>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</si>
  <si>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</si>
  <si>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</si>
  <si>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</si>
  <si>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</si>
  <si>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</si>
  <si>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</si>
  <si>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</si>
  <si>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</si>
  <si>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</si>
  <si>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</si>
  <si>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</si>
  <si>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</si>
  <si>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</si>
  <si>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</si>
  <si>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</si>
  <si>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</si>
  <si>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</si>
  <si>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</si>
  <si>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</si>
  <si>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</si>
  <si>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</si>
  <si>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</si>
  <si>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</si>
  <si>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</si>
  <si>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</si>
  <si>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</si>
  <si>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</si>
  <si>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</si>
  <si>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</si>
  <si>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</si>
  <si>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</si>
  <si>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</si>
  <si>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</si>
  <si>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</si>
  <si>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</si>
  <si>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</si>
  <si>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</si>
  <si>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</si>
  <si>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</si>
  <si>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</si>
  <si>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</si>
  <si>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</si>
  <si>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</si>
  <si>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</si>
  <si>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</si>
  <si>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</si>
  <si>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</si>
  <si>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</si>
  <si>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</si>
  <si>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</si>
  <si>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</si>
  <si>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</si>
  <si>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</si>
  <si>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</si>
  <si>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</si>
  <si>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</si>
  <si>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</si>
  <si>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</si>
  <si>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</si>
  <si>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</si>
  <si>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</si>
  <si>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</si>
  <si>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</si>
  <si>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</si>
  <si>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</si>
  <si>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</si>
  <si>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</si>
  <si>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</si>
  <si>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</si>
  <si>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</si>
  <si>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</si>
  <si>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</si>
  <si>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</si>
  <si>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</si>
  <si>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</si>
  <si>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</si>
  <si>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</si>
  <si>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</si>
  <si>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</si>
  <si>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</si>
  <si>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</si>
  <si>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</si>
  <si>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</si>
  <si>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</si>
  <si>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</si>
  <si>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</si>
  <si>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</si>
  <si>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</si>
  <si>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</si>
  <si>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</si>
  <si>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</si>
  <si>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</si>
  <si>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</si>
  <si>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</si>
  <si>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</si>
  <si>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</si>
  <si>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</si>
  <si>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</si>
  <si>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</si>
  <si>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</si>
  <si>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</si>
  <si>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</si>
  <si>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</si>
  <si>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</si>
  <si>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</si>
  <si>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</si>
  <si>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</si>
  <si>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</si>
  <si>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</si>
  <si>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</si>
  <si>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</si>
  <si>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</si>
  <si>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</si>
  <si>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</si>
  <si>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</si>
  <si>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</si>
  <si>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</si>
  <si>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</si>
  <si>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</si>
  <si>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</si>
  <si>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</si>
  <si>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</si>
  <si>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</si>
  <si>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</si>
  <si>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</si>
  <si>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</si>
  <si>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</si>
  <si>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</si>
  <si>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</si>
  <si>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</si>
  <si>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</si>
  <si>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</si>
  <si>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</si>
  <si>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</si>
  <si>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</si>
  <si>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</si>
  <si>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</si>
  <si>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</si>
  <si>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</si>
  <si>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</si>
  <si>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</si>
  <si>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</si>
  <si>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</si>
  <si>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</si>
  <si>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</si>
  <si>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</si>
  <si>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</si>
  <si>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</si>
  <si>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</si>
  <si>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</si>
  <si>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</si>
  <si>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</si>
  <si>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</si>
  <si>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</si>
  <si>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</si>
  <si>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</si>
  <si>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</si>
  <si>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</si>
  <si>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</si>
  <si>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</si>
  <si>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</si>
  <si>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</si>
  <si>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</si>
  <si>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</si>
  <si>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</si>
  <si>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</si>
  <si>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</si>
  <si>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</si>
  <si>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</si>
  <si>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</si>
  <si>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</si>
  <si>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</si>
  <si>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</si>
  <si>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</si>
  <si>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</si>
  <si>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</si>
  <si>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</si>
  <si>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</si>
  <si>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</si>
  <si>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</si>
  <si>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</si>
  <si>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</si>
  <si>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</si>
  <si>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</si>
  <si>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</si>
  <si>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</si>
  <si>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</si>
  <si>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</si>
  <si>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</si>
  <si>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</si>
  <si>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</si>
  <si>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</si>
  <si>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</si>
  <si>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</si>
  <si>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</si>
  <si>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</si>
  <si>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</si>
  <si>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</si>
  <si>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</si>
  <si>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</si>
  <si>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</si>
  <si>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</si>
  <si>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</si>
  <si>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</si>
  <si>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</si>
  <si>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</si>
  <si>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</si>
  <si>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</si>
  <si>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</si>
  <si>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</si>
  <si>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</si>
  <si>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</si>
  <si>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</si>
  <si>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</si>
  <si>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</si>
  <si>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</si>
  <si>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</si>
  <si>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</si>
  <si>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</si>
  <si>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</si>
  <si>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</si>
  <si>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</si>
  <si>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</si>
  <si>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</si>
  <si>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</si>
  <si>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</si>
  <si>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</si>
  <si>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</si>
  <si>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</si>
  <si>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</si>
  <si>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</si>
  <si>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</si>
  <si>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</si>
  <si>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</si>
  <si>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</si>
  <si>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</si>
  <si>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</si>
  <si>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</si>
  <si>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</si>
  <si>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</si>
  <si>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</si>
  <si>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</si>
  <si>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</si>
  <si>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</si>
  <si>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</si>
  <si>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</si>
  <si>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</si>
  <si>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</si>
  <si>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</si>
  <si>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</si>
  <si>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</si>
  <si>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</si>
  <si>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</si>
  <si>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</si>
  <si>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</si>
  <si>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</si>
  <si>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</si>
  <si>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</si>
  <si>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</si>
  <si>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</si>
  <si>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</si>
  <si>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</si>
  <si>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</si>
  <si>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</si>
  <si>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</si>
  <si>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</si>
  <si>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</si>
  <si>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</si>
  <si>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</si>
  <si>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</si>
  <si>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</si>
  <si>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</si>
  <si>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</si>
  <si>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</si>
  <si>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</si>
  <si>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</si>
  <si>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</si>
  <si>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</si>
  <si>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</si>
  <si>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</si>
  <si>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</si>
  <si>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</si>
  <si>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</si>
  <si>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</si>
  <si>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</si>
  <si>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</si>
  <si>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</si>
  <si>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</si>
  <si>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</si>
  <si>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</si>
  <si>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</si>
  <si>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</si>
  <si>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</si>
  <si>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</si>
  <si>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</si>
  <si>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</si>
  <si>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</si>
  <si>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</si>
  <si>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</si>
  <si>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</si>
  <si>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</si>
  <si>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</si>
  <si>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</si>
  <si>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</si>
  <si>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</si>
  <si>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</si>
  <si>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</si>
  <si>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</si>
  <si>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</si>
  <si>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</si>
  <si>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</si>
  <si>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</si>
  <si>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</si>
  <si>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</si>
  <si>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</si>
  <si>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</si>
  <si>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</si>
  <si>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</si>
  <si>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</si>
  <si>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</si>
  <si>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</si>
  <si>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</si>
  <si>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</si>
  <si>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</si>
  <si>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</si>
  <si>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</si>
  <si>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</si>
  <si>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</si>
  <si>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</si>
  <si>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</si>
  <si>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</si>
  <si>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</si>
  <si>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</si>
  <si>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</si>
  <si>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</si>
  <si>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</si>
  <si>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</si>
  <si>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</si>
  <si>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</si>
  <si>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</si>
  <si>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</si>
  <si>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</si>
  <si>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</si>
  <si>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</si>
  <si>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</si>
  <si>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</si>
  <si>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</si>
  <si>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</si>
  <si>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</si>
  <si>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</si>
  <si>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</si>
  <si>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</si>
  <si>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</si>
  <si>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</si>
  <si>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</si>
  <si>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</si>
  <si>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</si>
  <si>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</si>
  <si>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</si>
  <si>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</si>
  <si>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</si>
  <si>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</si>
  <si>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</si>
  <si>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</si>
  <si>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</si>
  <si>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</si>
  <si>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</si>
  <si>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</si>
  <si>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</si>
  <si>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</si>
  <si>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</si>
  <si>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</si>
  <si>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</si>
  <si>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</si>
  <si>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</si>
  <si>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</si>
  <si>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</si>
  <si>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</si>
  <si>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</si>
  <si>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</si>
  <si>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</si>
  <si>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</si>
  <si>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</si>
  <si>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</si>
  <si>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</si>
  <si>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</si>
  <si>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</si>
  <si>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</si>
  <si>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</si>
  <si>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</si>
  <si>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</si>
  <si>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</si>
  <si>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</si>
  <si>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</si>
  <si>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</si>
  <si>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</si>
  <si>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</si>
  <si>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</si>
  <si>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</si>
  <si>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</si>
  <si>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</si>
  <si>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</si>
  <si>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</si>
  <si>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</si>
  <si>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</si>
  <si>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</si>
  <si>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</si>
  <si>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</si>
  <si>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</si>
  <si>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</si>
  <si>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</si>
  <si>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</si>
  <si>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</si>
  <si>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</si>
  <si>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</si>
  <si>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</si>
  <si>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</si>
  <si>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</si>
  <si>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</si>
  <si>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</si>
  <si>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</si>
  <si>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</si>
  <si>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</si>
  <si>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</si>
  <si>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</si>
  <si>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</si>
  <si>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</si>
  <si>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</si>
  <si>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</si>
  <si>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</si>
  <si>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</si>
  <si>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</si>
  <si>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</si>
  <si>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</si>
  <si>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</si>
  <si>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</si>
  <si>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</si>
  <si>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</si>
  <si>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</si>
  <si>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</si>
  <si>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</si>
  <si>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</si>
  <si>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</si>
  <si>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</si>
  <si>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</si>
  <si>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</si>
  <si>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</si>
  <si>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</si>
  <si>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</si>
  <si>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</si>
  <si>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</si>
  <si>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</si>
  <si>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</si>
  <si>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</si>
  <si>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</si>
  <si>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</si>
  <si>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</si>
  <si>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</si>
  <si>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</si>
  <si>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</si>
  <si>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</si>
  <si>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</si>
  <si>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</si>
  <si>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</si>
  <si>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</si>
  <si>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</si>
  <si>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</si>
  <si>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</si>
  <si>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</si>
  <si>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</si>
  <si>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</si>
  <si>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</si>
  <si>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</si>
  <si>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</si>
  <si>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</si>
  <si>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</si>
  <si>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</si>
  <si>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</si>
  <si>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</si>
  <si>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</si>
  <si>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</si>
  <si>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</si>
  <si>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</si>
  <si>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</si>
  <si>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</si>
  <si>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</si>
  <si>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</si>
  <si>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</si>
  <si>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</si>
  <si>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</si>
  <si>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</si>
  <si>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</si>
  <si>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</si>
  <si>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</si>
  <si>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</si>
  <si>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</si>
  <si>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</si>
  <si>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</si>
  <si>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</si>
  <si>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</si>
  <si>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</si>
  <si>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</si>
  <si>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</si>
  <si>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</si>
  <si>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</si>
  <si>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</si>
  <si>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</si>
  <si>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</si>
  <si>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</si>
  <si>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</si>
  <si>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</si>
  <si>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</si>
  <si>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</si>
  <si>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</si>
  <si>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</si>
  <si>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</si>
  <si>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</si>
  <si>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</si>
  <si>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</si>
  <si>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</si>
  <si>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</si>
  <si>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</si>
  <si>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</si>
  <si>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</si>
  <si>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</si>
  <si>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</si>
  <si>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</si>
  <si>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</si>
  <si>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</si>
  <si>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</si>
  <si>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</si>
  <si>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</si>
  <si>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</si>
  <si>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</si>
  <si>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</si>
  <si>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</si>
  <si>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</si>
  <si>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</si>
  <si>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</si>
  <si>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</si>
  <si>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</si>
  <si>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</si>
  <si>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</si>
  <si>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</si>
  <si>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</si>
  <si>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</si>
  <si>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</si>
  <si>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</si>
  <si>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</si>
  <si>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</si>
  <si>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</si>
  <si>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</si>
  <si>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</si>
  <si>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</si>
  <si>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</si>
  <si>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</si>
  <si>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</si>
  <si>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</si>
  <si>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</si>
  <si>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</si>
  <si>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</si>
  <si>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</si>
  <si>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</si>
  <si>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</si>
  <si>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</si>
  <si>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</si>
  <si>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</si>
  <si>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</si>
  <si>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</si>
  <si>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</si>
  <si>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</si>
  <si>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</si>
  <si>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</si>
  <si>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</si>
  <si>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</si>
  <si>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</si>
  <si>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</si>
  <si>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</si>
  <si>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</si>
  <si>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</si>
  <si>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</si>
  <si>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</si>
  <si>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</si>
  <si>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</si>
  <si>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</si>
  <si>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</si>
  <si>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</si>
  <si>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</si>
  <si>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</si>
  <si>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</si>
  <si>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</si>
  <si>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</si>
  <si>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</si>
  <si>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</si>
  <si>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</si>
  <si>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</si>
  <si>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</si>
  <si>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</si>
  <si>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</si>
  <si>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</si>
  <si>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</si>
  <si>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</si>
  <si>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</si>
  <si>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</si>
  <si>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</si>
  <si>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</si>
  <si>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</si>
  <si>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</si>
  <si>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</si>
  <si>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</si>
  <si>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</si>
  <si>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</si>
  <si>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</si>
  <si>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</si>
  <si>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</si>
  <si>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</si>
  <si>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</si>
  <si>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</si>
  <si>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</si>
  <si>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</si>
  <si>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</si>
  <si>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</si>
  <si>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</si>
  <si>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</si>
  <si>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</si>
  <si>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</si>
  <si>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</si>
  <si>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</si>
  <si>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</si>
  <si>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</si>
  <si>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</si>
  <si>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</si>
  <si>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</si>
  <si>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</si>
  <si>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</si>
  <si>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</si>
  <si>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</si>
  <si>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</si>
  <si>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</si>
  <si>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</si>
  <si>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</si>
  <si>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</si>
  <si>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</si>
  <si>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</si>
  <si>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</si>
  <si>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</si>
  <si>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</si>
  <si>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</si>
  <si>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</si>
  <si>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</si>
  <si>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</si>
  <si>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</si>
  <si>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</si>
  <si>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</si>
  <si>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</si>
  <si>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</si>
  <si>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</si>
  <si>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</si>
  <si>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</si>
  <si>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</si>
  <si>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</si>
  <si>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</si>
  <si>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</si>
  <si>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</si>
  <si>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</si>
  <si>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</si>
  <si>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</si>
  <si>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</si>
  <si>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</si>
  <si>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</si>
  <si>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</si>
  <si>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</si>
  <si>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</si>
  <si>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</si>
  <si>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</si>
  <si>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</si>
  <si>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</si>
  <si>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</si>
  <si>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</si>
  <si>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</si>
  <si>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</si>
  <si>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</si>
  <si>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</si>
  <si>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</si>
  <si>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</si>
  <si>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</si>
  <si>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</si>
  <si>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</si>
  <si>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</si>
  <si>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</si>
  <si>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</si>
  <si>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</si>
  <si>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</si>
  <si>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</si>
  <si>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</si>
  <si>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</si>
  <si>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</si>
  <si>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</si>
  <si>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</si>
  <si>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</si>
  <si>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</si>
  <si>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</si>
  <si>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</si>
  <si>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</si>
  <si>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</si>
  <si>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</si>
  <si>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</si>
  <si>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</si>
  <si>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</si>
  <si>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</si>
  <si>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</si>
  <si>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</si>
  <si>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</si>
  <si>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</si>
  <si>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</si>
  <si>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</si>
  <si>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</si>
  <si>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</si>
  <si>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</si>
  <si>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</si>
  <si>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</si>
  <si>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</si>
  <si>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</si>
  <si>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</si>
  <si>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</si>
  <si>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</si>
  <si>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</si>
  <si>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</si>
  <si>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</si>
  <si>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</si>
  <si>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</si>
  <si>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</si>
  <si>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</si>
  <si>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</si>
  <si>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</si>
  <si>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</si>
  <si>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</si>
  <si>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</si>
  <si>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</si>
  <si>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</si>
  <si>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</si>
  <si>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</si>
  <si>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</si>
  <si>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</si>
  <si>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</si>
  <si>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</si>
  <si>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</si>
  <si>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</si>
  <si>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</si>
  <si>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</si>
  <si>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</si>
  <si>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</si>
  <si>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</si>
  <si>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</si>
  <si>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</si>
  <si>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</si>
  <si>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</si>
  <si>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</si>
  <si>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</si>
  <si>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</si>
  <si>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</si>
  <si>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</si>
  <si>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</si>
  <si>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</si>
  <si>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</si>
  <si>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</si>
  <si>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</si>
  <si>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</si>
  <si>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</si>
  <si>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</si>
  <si>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</si>
  <si>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</si>
  <si>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</si>
  <si>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</si>
  <si>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</si>
  <si>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</si>
  <si>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</si>
  <si>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</si>
  <si>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</si>
  <si>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</si>
  <si>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</si>
  <si>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</si>
  <si>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</si>
  <si>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</si>
  <si>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</si>
  <si>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</si>
  <si>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</si>
  <si>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</si>
  <si>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</si>
  <si>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</si>
  <si>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</si>
  <si>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</si>
  <si>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</si>
  <si>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</si>
  <si>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</si>
  <si>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</si>
  <si>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</si>
  <si>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</si>
  <si>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</si>
  <si>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</si>
  <si>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</si>
  <si>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</si>
  <si>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</si>
  <si>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</si>
  <si>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</si>
  <si>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</si>
  <si>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</si>
  <si>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</si>
  <si>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</si>
  <si>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</si>
  <si>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</si>
  <si>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</si>
  <si>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</si>
  <si>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</si>
  <si>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</si>
  <si>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</si>
  <si>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</si>
  <si>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</si>
  <si>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</si>
  <si>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</si>
  <si>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</si>
  <si>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</si>
  <si>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</si>
  <si>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</si>
  <si>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</si>
  <si>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</si>
  <si>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</si>
  <si>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</si>
  <si>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</si>
  <si>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</si>
  <si>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</si>
  <si>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</si>
  <si>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</si>
  <si>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</si>
  <si>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</si>
  <si>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</si>
  <si>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</si>
  <si>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</si>
  <si>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</si>
  <si>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</si>
  <si>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</si>
  <si>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</si>
  <si>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</si>
  <si>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</si>
  <si>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</si>
  <si>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</si>
  <si>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</si>
  <si>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</si>
  <si>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</si>
  <si>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</si>
  <si>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</si>
  <si>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</si>
  <si>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</si>
  <si>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</si>
  <si>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</si>
  <si>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</si>
  <si>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</si>
  <si>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</si>
  <si>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</si>
  <si>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</si>
  <si>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</si>
  <si>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</si>
  <si>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</si>
  <si>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</si>
  <si>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</si>
  <si>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</si>
  <si>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</si>
  <si>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</si>
  <si>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</si>
  <si>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</si>
  <si>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</si>
  <si>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</si>
  <si>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</si>
  <si>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</si>
  <si>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</si>
  <si>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</si>
  <si>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</si>
  <si>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</si>
  <si>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</si>
  <si>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</si>
  <si>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</si>
  <si>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</si>
  <si>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</si>
  <si>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</si>
  <si>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</si>
  <si>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</si>
  <si>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</si>
  <si>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</si>
  <si>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</si>
  <si>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</si>
  <si>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</si>
  <si>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</si>
  <si>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</si>
  <si>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</si>
  <si>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</si>
  <si>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</si>
  <si>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</si>
  <si>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</si>
  <si>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</si>
  <si>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</si>
  <si>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</si>
  <si>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</si>
  <si>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</si>
  <si>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</si>
  <si>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</si>
  <si>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</si>
  <si>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</si>
  <si>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</si>
  <si>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</si>
  <si>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</si>
  <si>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</si>
  <si>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</si>
  <si>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</si>
  <si>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</si>
  <si>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</si>
  <si>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</si>
  <si>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</si>
  <si>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</si>
  <si>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</si>
  <si>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</si>
  <si>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</si>
  <si>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</si>
  <si>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</si>
  <si>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</si>
  <si>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</si>
  <si>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</si>
  <si>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</si>
  <si>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</si>
  <si>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</si>
  <si>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</si>
  <si>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</si>
  <si>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</si>
  <si>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</si>
  <si>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</si>
  <si>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</si>
  <si>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</si>
  <si>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</si>
  <si>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</si>
  <si>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</si>
  <si>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</si>
  <si>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</si>
  <si>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</si>
  <si>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</si>
  <si>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</si>
  <si>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</si>
  <si>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</si>
  <si>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</si>
  <si>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</si>
  <si>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</si>
  <si>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</si>
  <si>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</si>
  <si>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</si>
  <si>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</si>
  <si>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</si>
  <si>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</si>
  <si>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</si>
  <si>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</si>
  <si>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</si>
  <si>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</si>
  <si>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</si>
  <si>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</si>
  <si>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</si>
  <si>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</si>
  <si>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</si>
  <si>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</si>
  <si>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</si>
  <si>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</si>
  <si>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</si>
  <si>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</si>
  <si>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</si>
  <si>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</si>
  <si>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</si>
  <si>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</si>
  <si>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</si>
  <si>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</si>
  <si>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</si>
  <si>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</si>
  <si>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</si>
  <si>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</si>
  <si>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</si>
  <si>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</si>
  <si>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</si>
  <si>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</si>
  <si>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</si>
  <si>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</si>
  <si>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</si>
  <si>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</si>
  <si>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</si>
  <si>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</si>
  <si>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</si>
  <si>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</si>
  <si>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</si>
  <si>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</si>
  <si>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</si>
  <si>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</si>
  <si>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</si>
  <si>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</si>
  <si>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</si>
  <si>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</si>
  <si>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</si>
  <si>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</si>
  <si>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</si>
  <si>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</si>
  <si>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</si>
  <si>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</si>
  <si>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</si>
  <si>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</si>
  <si>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</si>
  <si>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</si>
  <si>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</si>
  <si>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</si>
  <si>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</si>
  <si>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</si>
  <si>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</si>
  <si>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</si>
  <si>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</si>
  <si>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</si>
  <si>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</si>
  <si>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</si>
  <si>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</si>
  <si>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</si>
  <si>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</si>
  <si>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</si>
  <si>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</si>
  <si>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</si>
  <si>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</si>
  <si>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</si>
  <si>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</si>
  <si>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</si>
  <si>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</si>
  <si>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</si>
  <si>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</si>
  <si>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</si>
  <si>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</si>
  <si>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</si>
  <si>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</si>
  <si>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</si>
  <si>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</si>
  <si>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</si>
  <si>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</si>
  <si>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</si>
  <si>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</si>
  <si>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</si>
  <si>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</si>
  <si>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</si>
  <si>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</si>
  <si>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</si>
  <si>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</si>
  <si>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</si>
  <si>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</si>
  <si>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</si>
  <si>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</si>
  <si>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</si>
  <si>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</si>
  <si>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</si>
  <si>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</si>
  <si>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</si>
  <si>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</si>
  <si>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</si>
  <si>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</si>
  <si>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</si>
  <si>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</si>
  <si>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</si>
  <si>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</si>
  <si>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</si>
  <si>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</si>
  <si>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</si>
  <si>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</si>
  <si>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</si>
  <si>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</si>
  <si>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</si>
  <si>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</si>
  <si>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</si>
  <si>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</si>
  <si>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</si>
  <si>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</si>
  <si>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</si>
  <si>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</si>
  <si>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</si>
  <si>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</si>
  <si>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</si>
  <si>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</si>
  <si>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</si>
  <si>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</si>
  <si>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</si>
  <si>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</si>
  <si>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</si>
  <si>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</si>
  <si>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</si>
  <si>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</si>
  <si>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</si>
  <si>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</si>
  <si>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</si>
  <si>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</si>
  <si>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</si>
  <si>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</si>
  <si>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</si>
  <si>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</si>
  <si>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</si>
  <si>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</si>
  <si>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</si>
  <si>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</si>
  <si>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</si>
  <si>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</si>
  <si>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</si>
  <si>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</si>
  <si>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</si>
  <si>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</si>
  <si>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</si>
  <si>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</si>
  <si>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</si>
  <si>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</si>
  <si>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</si>
  <si>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</si>
  <si>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</si>
  <si>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</si>
  <si>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</si>
  <si>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</si>
  <si>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</si>
  <si>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</si>
  <si>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</si>
  <si>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</si>
  <si>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</si>
  <si>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</si>
  <si>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</si>
  <si>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</si>
  <si>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</si>
  <si>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</si>
  <si>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</si>
  <si>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</si>
  <si>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</si>
  <si>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</si>
  <si>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</si>
  <si>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</si>
  <si>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</si>
  <si>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</si>
  <si>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</si>
  <si>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</si>
  <si>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</si>
  <si>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</si>
  <si>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</si>
  <si>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</si>
  <si>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</si>
  <si>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</si>
  <si>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</si>
  <si>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</si>
  <si>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</si>
  <si>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</si>
  <si>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</si>
  <si>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</si>
  <si>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</si>
  <si>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</si>
  <si>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</si>
  <si>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</si>
  <si>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</si>
  <si>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</si>
  <si>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</si>
  <si>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</si>
  <si>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</si>
  <si>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</si>
  <si>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</si>
  <si>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</si>
  <si>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</si>
  <si>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</si>
  <si>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</si>
  <si>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</si>
  <si>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</si>
  <si>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</si>
  <si>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</si>
  <si>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</si>
  <si>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</si>
  <si>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</si>
  <si>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</si>
  <si>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</si>
  <si>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</si>
  <si>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</si>
  <si>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</si>
  <si>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</si>
  <si>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</si>
  <si>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</si>
  <si>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</si>
  <si>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</si>
  <si>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</si>
  <si>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</si>
  <si>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</si>
  <si>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</si>
  <si>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</si>
  <si>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</si>
  <si>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</si>
  <si>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</si>
  <si>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</si>
  <si>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</si>
  <si>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</si>
  <si>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</si>
  <si>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</si>
  <si>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</si>
  <si>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</si>
  <si>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</si>
  <si>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</si>
  <si>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</si>
  <si>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</si>
  <si>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</si>
  <si>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</si>
  <si>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</si>
  <si>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</si>
  <si>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</si>
  <si>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</si>
  <si>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</si>
  <si>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</si>
  <si>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</si>
  <si>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</si>
  <si>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</si>
  <si>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</si>
  <si>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</si>
  <si>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</si>
  <si>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</si>
  <si>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</si>
  <si>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</si>
  <si>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</si>
  <si>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</si>
  <si>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</si>
  <si>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</si>
  <si>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</si>
  <si>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</si>
  <si>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</si>
  <si>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</si>
  <si>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</si>
  <si>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</si>
  <si>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</si>
  <si>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</si>
  <si>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</si>
  <si>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</si>
  <si>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</si>
  <si>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</si>
  <si>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</si>
  <si>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</si>
  <si>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</si>
  <si>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</si>
  <si>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</si>
  <si>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</si>
  <si>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</si>
  <si>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</si>
  <si>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</si>
  <si>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</si>
  <si>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</si>
  <si>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</si>
  <si>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</si>
  <si>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</si>
  <si>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</si>
  <si>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</si>
  <si>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</si>
  <si>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</si>
  <si>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</si>
  <si>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</si>
  <si>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</si>
  <si>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</si>
  <si>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</si>
  <si>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</si>
  <si>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</si>
  <si>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</si>
  <si>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</si>
  <si>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</si>
  <si>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</si>
  <si>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</si>
  <si>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</si>
  <si>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</si>
  <si>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</si>
  <si>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</si>
  <si>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</si>
  <si>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</si>
  <si>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</si>
  <si>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</si>
  <si>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</si>
  <si>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</si>
  <si>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</si>
  <si>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</si>
  <si>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</si>
  <si>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</si>
  <si>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</si>
  <si>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</si>
  <si>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</si>
  <si>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</si>
  <si>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</si>
  <si>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</si>
  <si>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</si>
  <si>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</si>
  <si>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</si>
  <si>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</si>
  <si>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</si>
  <si>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</si>
  <si>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</si>
  <si>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</si>
  <si>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</si>
  <si>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</si>
  <si>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</si>
  <si>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</si>
  <si>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</si>
  <si>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</si>
  <si>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</si>
  <si>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</si>
  <si>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</si>
  <si>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</si>
  <si>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</si>
  <si>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</si>
  <si>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</si>
  <si>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</si>
  <si>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</si>
  <si>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</si>
  <si>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</si>
  <si>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</si>
  <si>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</si>
  <si>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</si>
  <si>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</si>
  <si>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</si>
  <si>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</si>
  <si>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</si>
  <si>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</si>
  <si>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</si>
  <si>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</si>
  <si>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</si>
  <si>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</si>
  <si>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</si>
  <si>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</si>
  <si>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</si>
  <si>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</si>
  <si>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</si>
  <si>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</si>
  <si>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</si>
  <si>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</si>
  <si>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</si>
  <si>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</si>
  <si>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</si>
  <si>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</si>
  <si>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</si>
  <si>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</si>
  <si>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</si>
  <si>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</si>
  <si>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</si>
  <si>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</si>
  <si>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</si>
  <si>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</si>
  <si>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</si>
  <si>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</si>
  <si>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</si>
  <si>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</si>
  <si>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</si>
  <si>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</si>
  <si>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</si>
  <si>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</si>
  <si>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</si>
  <si>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</si>
  <si>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</si>
  <si>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</si>
  <si>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</si>
  <si>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</si>
  <si>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</si>
  <si>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</si>
  <si>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</si>
  <si>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</si>
  <si>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</si>
  <si>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</si>
  <si>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</si>
  <si>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</si>
  <si>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</si>
  <si>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</si>
  <si>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</si>
  <si>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</si>
  <si>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</si>
  <si>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</si>
  <si>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</si>
  <si>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</si>
  <si>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</si>
  <si>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</si>
  <si>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</si>
  <si>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</si>
  <si>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</si>
  <si>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</si>
  <si>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</si>
  <si>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</si>
  <si>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</si>
  <si>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</si>
  <si>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</si>
  <si>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</si>
  <si>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</si>
  <si>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</si>
  <si>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</si>
  <si>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</si>
  <si>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</si>
  <si>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</si>
  <si>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</si>
  <si>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</si>
  <si>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</si>
  <si>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</si>
  <si>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</si>
  <si>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</si>
  <si>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</si>
  <si>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</si>
  <si>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</si>
  <si>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</si>
  <si>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</si>
  <si>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</si>
  <si>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</si>
  <si>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</si>
  <si>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</si>
  <si>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</si>
  <si>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</si>
  <si>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</si>
  <si>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</si>
  <si>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</si>
  <si>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</si>
  <si>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</si>
  <si>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</si>
  <si>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</si>
  <si>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</si>
  <si>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</si>
  <si>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</si>
  <si>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</si>
  <si>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</si>
  <si>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</si>
  <si>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</si>
  <si>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</si>
  <si>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</si>
  <si>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</si>
  <si>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</si>
  <si>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</si>
  <si>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</si>
  <si>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</si>
  <si>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</si>
  <si>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</si>
  <si>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</si>
  <si>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</si>
  <si>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</si>
  <si>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</si>
  <si>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</si>
  <si>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</si>
  <si>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</si>
  <si>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</si>
  <si>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</si>
  <si>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</si>
  <si>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</si>
  <si>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</si>
  <si>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</si>
  <si>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</si>
  <si>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</si>
  <si>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</si>
  <si>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</si>
  <si>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</si>
  <si>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</si>
  <si>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</si>
  <si>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</si>
  <si>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</si>
  <si>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</si>
  <si>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</si>
  <si>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</si>
  <si>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</si>
  <si>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</si>
  <si>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</si>
  <si>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</si>
  <si>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</si>
  <si>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</si>
  <si>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</si>
  <si>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</si>
  <si>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</si>
  <si>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</si>
  <si>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</si>
  <si>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</si>
  <si>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</si>
  <si>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</si>
  <si>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</si>
  <si>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</si>
  <si>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</si>
  <si>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</si>
  <si>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</si>
  <si>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</si>
  <si>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</si>
  <si>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</si>
  <si>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</si>
  <si>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</si>
  <si>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</si>
  <si>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</si>
  <si>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</si>
  <si>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</si>
  <si>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</si>
  <si>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</si>
  <si>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</si>
  <si>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</si>
  <si>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</si>
  <si>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</si>
  <si>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</si>
  <si>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</si>
  <si>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</si>
  <si>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</si>
  <si>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</si>
  <si>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</si>
  <si>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</si>
  <si>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</si>
  <si>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</si>
  <si>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</si>
  <si>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</si>
  <si>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</si>
  <si>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</si>
  <si>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</si>
  <si>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</si>
  <si>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</si>
  <si>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</si>
  <si>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</si>
  <si>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</si>
  <si>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</si>
  <si>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</si>
  <si>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</si>
  <si>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</si>
  <si>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</si>
  <si>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</si>
  <si>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</si>
  <si>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</si>
  <si>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</si>
  <si>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</si>
  <si>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</si>
  <si>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</si>
  <si>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</si>
  <si>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</si>
  <si>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</si>
  <si>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</si>
  <si>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</si>
  <si>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</si>
  <si>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</si>
  <si>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</si>
  <si>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</si>
  <si>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</si>
  <si>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</si>
  <si>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</si>
  <si>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</si>
  <si>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</si>
  <si>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</si>
  <si>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</si>
  <si>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</si>
  <si>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</si>
  <si>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</si>
  <si>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</si>
  <si>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</si>
  <si>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</si>
  <si>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</si>
  <si>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</si>
  <si>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</si>
  <si>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</si>
  <si>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</si>
  <si>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</si>
  <si>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</si>
  <si>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</si>
  <si>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</si>
  <si>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</si>
  <si>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</si>
  <si>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</si>
  <si>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</si>
  <si>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</si>
  <si>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</si>
  <si>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</si>
  <si>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</si>
  <si>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</si>
  <si>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</si>
  <si>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</si>
  <si>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</si>
  <si>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</si>
  <si>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</si>
  <si>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</si>
  <si>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</si>
  <si>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</si>
  <si>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</si>
  <si>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</si>
  <si>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</si>
  <si>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</si>
  <si>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</si>
  <si>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</si>
  <si>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</si>
  <si>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</si>
  <si>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</si>
  <si>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</si>
  <si>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</si>
  <si>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</si>
  <si>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</si>
  <si>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</si>
  <si>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</si>
  <si>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</si>
  <si>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</si>
  <si>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</si>
  <si>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</si>
  <si>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</si>
  <si>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</si>
  <si>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</si>
  <si>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</si>
  <si>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</si>
  <si>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</si>
  <si>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</si>
  <si>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</si>
  <si>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</si>
  <si>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</si>
  <si>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</si>
  <si>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</si>
  <si>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</si>
  <si>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</si>
  <si>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</si>
  <si>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</si>
  <si>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</si>
  <si>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</si>
  <si>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</si>
  <si>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</si>
  <si>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</si>
  <si>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</si>
  <si>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</si>
  <si>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</si>
  <si>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</si>
  <si>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</si>
  <si>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</si>
  <si>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</si>
  <si>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</si>
  <si>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</si>
  <si>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</si>
  <si>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</si>
  <si>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</si>
  <si>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</si>
  <si>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</si>
  <si>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</si>
  <si>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</si>
  <si>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</si>
  <si>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</si>
  <si>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</si>
  <si>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</si>
  <si>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</si>
  <si>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</si>
  <si>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</si>
  <si>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</si>
  <si>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</si>
  <si>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</si>
  <si>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</si>
  <si>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</si>
  <si>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</si>
  <si>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</si>
  <si>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</si>
  <si>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</si>
  <si>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</si>
  <si>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</si>
  <si>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</si>
  <si>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</si>
  <si>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</si>
  <si>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</si>
  <si>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</si>
  <si>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</si>
  <si>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</si>
  <si>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</si>
  <si>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</si>
  <si>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</si>
  <si>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</si>
  <si>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</si>
  <si>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</si>
  <si>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</si>
  <si>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</si>
  <si>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</si>
  <si>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</si>
  <si>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</si>
  <si>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</si>
  <si>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</si>
  <si>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</si>
  <si>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</si>
  <si>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</si>
  <si>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</si>
  <si>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</si>
  <si>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</si>
  <si>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</si>
  <si>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</si>
  <si>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</si>
  <si>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</si>
  <si>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</si>
  <si>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</si>
  <si>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</si>
  <si>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</si>
  <si>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</si>
  <si>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</si>
  <si>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</si>
  <si>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</si>
  <si>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</si>
  <si>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</si>
  <si>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</si>
  <si>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</si>
  <si>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</si>
  <si>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</si>
  <si>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</si>
  <si>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</si>
  <si>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</si>
  <si>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</si>
  <si>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</si>
  <si>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</si>
  <si>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</si>
  <si>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</si>
  <si>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</si>
  <si>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</si>
  <si>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</si>
  <si>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</si>
  <si>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</si>
  <si>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</si>
  <si>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</si>
  <si>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</si>
  <si>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</si>
  <si>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</si>
  <si>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</si>
  <si>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</si>
  <si>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</si>
  <si>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</si>
  <si>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</si>
  <si>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</si>
  <si>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</si>
  <si>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</si>
  <si>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</si>
  <si>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</si>
  <si>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</si>
  <si>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</si>
  <si>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</si>
  <si>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</si>
  <si>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</si>
  <si>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</si>
  <si>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</si>
  <si>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</si>
  <si>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</si>
  <si>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</si>
  <si>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</si>
  <si>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</si>
  <si>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</si>
  <si>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</si>
  <si>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</si>
  <si>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</si>
  <si>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</si>
  <si>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</si>
  <si>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</si>
  <si>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</si>
  <si>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</si>
  <si>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</si>
  <si>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</si>
  <si>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</si>
  <si>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</si>
  <si>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</si>
  <si>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</si>
  <si>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</si>
  <si>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</si>
  <si>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</si>
  <si>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</si>
  <si>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</si>
  <si>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</si>
  <si>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</si>
  <si>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</si>
  <si>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</si>
  <si>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</si>
  <si>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</si>
  <si>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</si>
  <si>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</si>
  <si>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</si>
  <si>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</si>
  <si>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</si>
  <si>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</si>
  <si>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</si>
  <si>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</si>
  <si>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</si>
  <si>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</si>
  <si>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</si>
  <si>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</si>
  <si>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</si>
  <si>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</si>
  <si>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</si>
  <si>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</si>
  <si>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</si>
  <si>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</si>
  <si>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</si>
  <si>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</si>
  <si>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</si>
  <si>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</si>
  <si>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</si>
  <si>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</si>
  <si>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</si>
  <si>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</si>
  <si>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</si>
  <si>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</si>
  <si>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</si>
  <si>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</si>
  <si>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</si>
  <si>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</si>
  <si>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</si>
  <si>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</si>
  <si>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</si>
  <si>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</si>
  <si>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</si>
  <si>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</si>
  <si>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</si>
  <si>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</si>
  <si>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</si>
  <si>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</si>
  <si>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</si>
  <si>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</si>
  <si>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</si>
  <si>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</si>
  <si>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</si>
  <si>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</si>
  <si>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</si>
  <si>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</si>
  <si>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</si>
  <si>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</si>
  <si>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</si>
  <si>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</si>
  <si>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</si>
  <si>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</si>
  <si>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</si>
  <si>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</si>
  <si>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</si>
  <si>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</si>
  <si>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</si>
  <si>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</si>
  <si>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</si>
  <si>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</si>
  <si>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</si>
  <si>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</si>
  <si>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</si>
  <si>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</si>
  <si>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</si>
  <si>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</si>
  <si>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</si>
  <si>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</si>
  <si>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</si>
  <si>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</si>
  <si>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</si>
  <si>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</si>
  <si>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</si>
  <si>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</si>
  <si>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</si>
  <si>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</si>
  <si>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</si>
  <si>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</si>
  <si>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</si>
  <si>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</si>
  <si>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</si>
  <si>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</si>
  <si>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</si>
  <si>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</si>
  <si>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</si>
  <si>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</si>
  <si>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</si>
  <si>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</si>
  <si>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</si>
  <si>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</si>
  <si>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</si>
  <si>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</si>
  <si>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</si>
  <si>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</si>
  <si>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</si>
  <si>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</si>
  <si>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</si>
  <si>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</si>
  <si>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</si>
  <si>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</si>
  <si>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</si>
  <si>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</si>
  <si>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</si>
  <si>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</si>
  <si>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</si>
  <si>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</si>
  <si>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</si>
  <si>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</si>
  <si>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</si>
  <si>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</si>
  <si>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</si>
  <si>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</si>
  <si>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</si>
  <si>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</si>
  <si>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</si>
  <si>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</si>
  <si>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</si>
  <si>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</si>
  <si>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</si>
  <si>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</si>
  <si>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</si>
  <si>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</si>
  <si>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</si>
  <si>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</si>
  <si>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</si>
  <si>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</si>
  <si>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</si>
  <si>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</si>
  <si>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</si>
  <si>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</si>
  <si>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</si>
  <si>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</si>
  <si>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</si>
  <si>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</si>
  <si>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</si>
  <si>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</si>
  <si>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</si>
  <si>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</si>
  <si>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</si>
  <si>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</si>
  <si>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</si>
  <si>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</si>
  <si>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</si>
  <si>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</si>
  <si>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</si>
  <si>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</si>
  <si>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</si>
  <si>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</si>
  <si>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</si>
  <si>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</si>
  <si>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</si>
  <si>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</si>
  <si>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</si>
  <si>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</si>
  <si>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</si>
  <si>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</si>
  <si>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</si>
  <si>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</si>
  <si>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</si>
  <si>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</si>
  <si>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</si>
  <si>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</si>
  <si>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</si>
  <si>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</si>
  <si>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</si>
  <si>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</si>
  <si>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</si>
  <si>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</si>
  <si>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</si>
  <si>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</si>
  <si>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</si>
  <si>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</si>
  <si>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</si>
  <si>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</si>
  <si>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</si>
  <si>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</si>
  <si>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</si>
  <si>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</si>
  <si>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</si>
  <si>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</si>
  <si>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</si>
  <si>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</si>
  <si>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</si>
  <si>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</si>
  <si>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</si>
  <si>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</si>
  <si>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</si>
  <si>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</si>
  <si>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</si>
  <si>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</si>
  <si>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</si>
  <si>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</si>
  <si>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</si>
  <si>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</si>
  <si>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</si>
  <si>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</si>
  <si>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</si>
  <si>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</si>
  <si>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</si>
  <si>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</si>
  <si>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</si>
  <si>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</si>
  <si>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</si>
  <si>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</si>
  <si>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</si>
  <si>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</si>
  <si>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</si>
  <si>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</si>
  <si>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</si>
  <si>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</si>
  <si>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</si>
  <si>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</si>
  <si>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</si>
  <si>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</si>
  <si>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</si>
  <si>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</si>
  <si>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</si>
  <si>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</si>
  <si>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</si>
  <si>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</si>
  <si>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</si>
  <si>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</si>
  <si>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</si>
  <si>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</si>
  <si>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</si>
  <si>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</si>
  <si>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</si>
  <si>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</si>
  <si>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</si>
  <si>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</si>
  <si>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</si>
  <si>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</si>
  <si>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</si>
  <si>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</si>
  <si>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</si>
  <si>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</si>
  <si>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</si>
  <si>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</si>
  <si>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</si>
  <si>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</si>
  <si>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</si>
  <si>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</si>
  <si>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</si>
  <si>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</si>
  <si>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</si>
  <si>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</si>
  <si>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</si>
  <si>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</si>
  <si>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</si>
  <si>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</si>
  <si>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</si>
  <si>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</si>
  <si>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</si>
  <si>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</si>
  <si>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</si>
  <si>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</si>
  <si>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</si>
  <si>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</si>
  <si>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</si>
  <si>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</si>
  <si>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</si>
  <si>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</si>
  <si>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</si>
  <si>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</si>
  <si>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</si>
  <si>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</si>
  <si>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</si>
  <si>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</si>
  <si>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</si>
  <si>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</si>
  <si>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</si>
  <si>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</si>
  <si>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</si>
  <si>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</si>
  <si>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</si>
  <si>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</si>
  <si>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</si>
  <si>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</si>
  <si>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</si>
  <si>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</si>
  <si>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</si>
  <si>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</si>
  <si>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</si>
  <si>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</si>
  <si>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</si>
  <si>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</si>
  <si>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</si>
  <si>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</si>
  <si>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</si>
  <si>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</si>
  <si>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</si>
  <si>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</si>
  <si>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</si>
  <si>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</si>
  <si>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</si>
  <si>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</si>
  <si>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</si>
  <si>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</si>
  <si>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</si>
  <si>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</si>
  <si>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</si>
  <si>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</si>
  <si>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</si>
  <si>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</si>
  <si>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</si>
  <si>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</si>
  <si>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</si>
  <si>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</si>
  <si>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</si>
  <si>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</si>
  <si>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</si>
  <si>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</si>
  <si>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</si>
  <si>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</si>
  <si>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</si>
  <si>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</si>
  <si>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</si>
  <si>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</si>
  <si>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</si>
  <si>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</si>
  <si>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</si>
  <si>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</si>
  <si>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</si>
  <si>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</si>
  <si>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</si>
  <si>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</si>
  <si>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</si>
  <si>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</si>
  <si>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</si>
  <si>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</si>
  <si>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</si>
  <si>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</si>
  <si>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</si>
  <si>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</si>
  <si>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</si>
  <si>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</si>
  <si>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</si>
  <si>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</si>
  <si>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</si>
  <si>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</si>
  <si>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</si>
  <si>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</si>
  <si>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</si>
  <si>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</si>
  <si>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</si>
  <si>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</si>
  <si>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</si>
  <si>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</si>
  <si>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</si>
  <si>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</si>
  <si>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</si>
  <si>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</si>
  <si>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</si>
  <si>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</si>
  <si>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</si>
  <si>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</si>
  <si>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</si>
  <si>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</si>
  <si>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</si>
  <si>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</si>
  <si>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</si>
  <si>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</si>
  <si>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</si>
  <si>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</si>
  <si>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</si>
  <si>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</si>
  <si>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</si>
  <si>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</si>
  <si>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</si>
  <si>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</si>
  <si>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</si>
  <si>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</si>
  <si>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</si>
  <si>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</si>
  <si>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</si>
  <si>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</si>
  <si>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</si>
  <si>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</si>
  <si>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</si>
  <si>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</si>
  <si>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</si>
  <si>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</si>
  <si>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</si>
  <si>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</si>
  <si>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</si>
  <si>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</si>
  <si>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</si>
  <si>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</si>
  <si>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</si>
  <si>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</si>
  <si>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</si>
  <si>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</si>
  <si>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</si>
  <si>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</si>
  <si>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</si>
  <si>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</si>
  <si>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</si>
  <si>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</si>
  <si>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</si>
  <si>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</si>
  <si>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</si>
  <si>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</si>
  <si>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</si>
  <si>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</si>
  <si>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</si>
  <si>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</si>
  <si>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</si>
  <si>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</si>
  <si>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</si>
  <si>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</si>
  <si>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</si>
  <si>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</si>
  <si>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</si>
  <si>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</si>
  <si>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</si>
  <si>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</si>
  <si>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</si>
  <si>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</si>
  <si>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</si>
  <si>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</si>
  <si>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</si>
  <si>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</si>
  <si>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</si>
  <si>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</si>
  <si>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</si>
  <si>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</si>
  <si>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</si>
  <si>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</si>
  <si>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</si>
  <si>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</si>
  <si>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</si>
  <si>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</si>
  <si>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</si>
  <si>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</si>
  <si>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</si>
  <si>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</si>
  <si>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</si>
  <si>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</si>
  <si>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</si>
  <si>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</si>
  <si>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</si>
  <si>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</si>
  <si>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</si>
  <si>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</si>
  <si>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</si>
  <si>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</si>
  <si>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</si>
  <si>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</si>
  <si>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</si>
  <si>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</si>
  <si>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</si>
  <si>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</si>
  <si>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</si>
  <si>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</si>
  <si>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</si>
  <si>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</si>
  <si>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</si>
  <si>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</si>
  <si>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</si>
  <si>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</si>
  <si>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</si>
  <si>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</si>
  <si>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</si>
  <si>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</si>
  <si>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</si>
  <si>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</si>
  <si>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</si>
  <si>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</si>
  <si>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</si>
  <si>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</si>
  <si>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</si>
  <si>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</si>
  <si>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</si>
  <si>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</si>
  <si>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</si>
  <si>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</si>
  <si>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</si>
  <si>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</si>
  <si>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</si>
  <si>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</si>
  <si>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</si>
  <si>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</si>
  <si>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</si>
  <si>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</si>
  <si>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</si>
  <si>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</si>
  <si>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</si>
  <si>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</si>
  <si>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</si>
  <si>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</si>
  <si>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</si>
  <si>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</si>
  <si>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</si>
  <si>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</si>
  <si>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</si>
  <si>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</si>
  <si>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</si>
  <si>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</si>
  <si>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</si>
  <si>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</si>
  <si>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</si>
  <si>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</si>
  <si>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</si>
  <si>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</si>
  <si>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</si>
  <si>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</si>
  <si>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</si>
  <si>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</si>
  <si>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</si>
  <si>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</si>
  <si>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</si>
  <si>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</si>
  <si>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</si>
  <si>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</si>
  <si>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</si>
  <si>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</si>
  <si>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</si>
  <si>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</si>
  <si>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</si>
  <si>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</si>
  <si>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</si>
  <si>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</si>
  <si>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</si>
  <si>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</si>
  <si>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</si>
  <si>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</si>
  <si>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</si>
  <si>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</si>
  <si>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</si>
  <si>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</si>
  <si>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</si>
  <si>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</si>
  <si>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</si>
  <si>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</si>
  <si>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</si>
  <si>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</si>
  <si>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</si>
  <si>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</si>
  <si>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</si>
  <si>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</si>
  <si>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</si>
  <si>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</si>
  <si>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</si>
  <si>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</si>
  <si>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</si>
  <si>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</si>
  <si>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</si>
  <si>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</si>
  <si>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</si>
  <si>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</si>
  <si>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</si>
  <si>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</si>
  <si>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</si>
  <si>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</si>
  <si>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</si>
  <si>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</si>
  <si>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</si>
  <si>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</si>
  <si>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</si>
  <si>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</si>
  <si>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</si>
  <si>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</si>
  <si>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</si>
  <si>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</si>
  <si>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</si>
  <si>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</si>
  <si>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</si>
  <si>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</si>
  <si>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</si>
  <si>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</si>
  <si>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</si>
  <si>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</si>
  <si>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</si>
  <si>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</si>
  <si>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</si>
  <si>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</si>
  <si>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</si>
  <si>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</si>
  <si>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</si>
  <si>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</si>
  <si>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</si>
  <si>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</si>
  <si>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</si>
  <si>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</si>
  <si>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</si>
  <si>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</si>
  <si>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</si>
  <si>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</si>
  <si>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</si>
  <si>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</si>
  <si>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</si>
  <si>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</si>
  <si>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</si>
  <si>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</si>
  <si>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</si>
  <si>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</si>
  <si>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</si>
  <si>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</si>
  <si>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</si>
  <si>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</si>
  <si>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</si>
  <si>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</si>
  <si>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</si>
  <si>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</si>
  <si>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</si>
  <si>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</si>
  <si>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</si>
  <si>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</si>
  <si>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</si>
  <si>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</si>
  <si>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</si>
  <si>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</si>
  <si>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</si>
  <si>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</si>
  <si>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</si>
  <si>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</si>
  <si>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</si>
  <si>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</si>
  <si>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</si>
  <si>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</si>
  <si>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</si>
  <si>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</si>
  <si>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</si>
  <si>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</si>
  <si>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</si>
  <si>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</si>
  <si>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</si>
  <si>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</si>
  <si>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</si>
  <si>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</si>
  <si>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</si>
  <si>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</si>
  <si>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</si>
  <si>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</si>
  <si>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</si>
  <si>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</si>
  <si>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</si>
  <si>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</si>
  <si>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</si>
  <si>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</si>
  <si>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</si>
  <si>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</si>
  <si>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</si>
  <si>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</si>
  <si>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</si>
  <si>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</si>
  <si>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</si>
  <si>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</si>
  <si>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</si>
  <si>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</si>
  <si>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</si>
  <si>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</si>
  <si>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</si>
  <si>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</si>
  <si>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</si>
  <si>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</si>
  <si>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</si>
  <si>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</si>
  <si>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</si>
  <si>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</si>
  <si>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</si>
  <si>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</si>
  <si>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</si>
  <si>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</si>
  <si>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</si>
  <si>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</si>
  <si>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</si>
  <si>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</si>
  <si>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</si>
  <si>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</si>
  <si>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</si>
  <si>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</si>
  <si>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</si>
  <si>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</si>
  <si>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</si>
  <si>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</si>
  <si>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</si>
  <si>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</si>
  <si>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</si>
  <si>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</si>
  <si>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</si>
  <si>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</si>
  <si>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</si>
  <si>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</si>
  <si>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</si>
  <si>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</si>
  <si>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</si>
  <si>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</si>
  <si>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</si>
  <si>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</si>
  <si>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</si>
  <si>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</si>
  <si>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</si>
  <si>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</si>
  <si>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</si>
  <si>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</si>
  <si>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</si>
  <si>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</si>
  <si>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</si>
  <si>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</si>
  <si>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</si>
  <si>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</si>
  <si>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</si>
  <si>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</si>
  <si>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</si>
  <si>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</si>
  <si>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</si>
  <si>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</si>
  <si>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</si>
  <si>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</si>
  <si>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</si>
  <si>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</si>
  <si>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</si>
  <si>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</si>
  <si>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</si>
  <si>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</si>
  <si>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</si>
  <si>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</si>
  <si>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</si>
  <si>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</si>
  <si>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</si>
  <si>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</si>
  <si>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</si>
  <si>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</si>
  <si>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</si>
  <si>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</si>
  <si>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</si>
  <si>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</si>
  <si>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</si>
  <si>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</si>
  <si>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</si>
  <si>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</si>
  <si>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</si>
  <si>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</si>
  <si>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</si>
  <si>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</si>
  <si>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</si>
  <si>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</si>
  <si>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</si>
  <si>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</si>
  <si>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</si>
  <si>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</si>
  <si>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</si>
  <si>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</si>
  <si>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</si>
  <si>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</si>
  <si>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</si>
  <si>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</si>
  <si>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</si>
  <si>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</si>
  <si>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</si>
  <si>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</si>
  <si>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</si>
  <si>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</si>
  <si>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</si>
  <si>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</si>
  <si>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</si>
  <si>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</si>
  <si>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</si>
  <si>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</si>
  <si>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</si>
  <si>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</si>
  <si>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</si>
  <si>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</si>
  <si>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</si>
  <si>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</si>
  <si>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</si>
  <si>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</si>
  <si>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</si>
  <si>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</si>
  <si>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</si>
  <si>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</si>
  <si>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</si>
  <si>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</si>
  <si>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</si>
  <si>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</si>
  <si>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</si>
  <si>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</si>
  <si>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</si>
  <si>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</si>
  <si>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</si>
  <si>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</si>
  <si>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</si>
  <si>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</si>
  <si>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</si>
  <si>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</si>
  <si>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</si>
  <si>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</si>
  <si>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</si>
  <si>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</si>
  <si>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</si>
  <si>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</si>
  <si>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</si>
  <si>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</si>
  <si>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</si>
  <si>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</si>
  <si>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</si>
  <si>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</si>
  <si>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</si>
  <si>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</si>
  <si>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</si>
  <si>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</si>
  <si>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</si>
  <si>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</si>
  <si>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</si>
  <si>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</si>
  <si>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</si>
  <si>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</si>
  <si>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</si>
  <si>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</si>
  <si>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</si>
  <si>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</si>
  <si>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</si>
  <si>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</si>
  <si>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</si>
  <si>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</si>
  <si>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</si>
  <si>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</si>
  <si>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</si>
  <si>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</si>
  <si>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</si>
  <si>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</si>
  <si>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</si>
  <si>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</si>
  <si>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</si>
  <si>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</si>
  <si>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</si>
  <si>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</si>
  <si>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</si>
  <si>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</si>
  <si>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</si>
  <si>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</si>
  <si>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</si>
  <si>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</si>
  <si>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</si>
  <si>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</si>
  <si>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</si>
  <si>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</si>
  <si>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</si>
  <si>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</si>
  <si>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</si>
  <si>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</si>
  <si>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</si>
  <si>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</si>
  <si>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</si>
  <si>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</si>
  <si>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</si>
  <si>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</si>
  <si>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</si>
  <si>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</si>
  <si>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</si>
  <si>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</si>
  <si>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</si>
  <si>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</si>
  <si>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</si>
  <si>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</si>
  <si>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</si>
  <si>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</si>
  <si>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</si>
  <si>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</si>
  <si>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</si>
  <si>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</si>
  <si>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</si>
  <si>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</si>
  <si>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</si>
  <si>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</si>
  <si>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</si>
  <si>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</si>
  <si>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</si>
  <si>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</si>
  <si>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</si>
  <si>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</si>
  <si>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</si>
  <si>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</si>
  <si>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</si>
  <si>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</si>
  <si>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</si>
  <si>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</si>
  <si>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</si>
  <si>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</si>
  <si>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</si>
  <si>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</si>
  <si>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</si>
  <si>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</si>
  <si>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</si>
  <si>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</si>
  <si>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</si>
  <si>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</si>
  <si>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</si>
  <si>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</si>
  <si>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</si>
  <si>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</si>
  <si>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</si>
  <si>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</si>
  <si>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</si>
  <si>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</si>
  <si>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</si>
  <si>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</si>
  <si>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</si>
  <si>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</si>
  <si>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</si>
  <si>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</si>
  <si>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</si>
  <si>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</si>
  <si>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</si>
  <si>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</si>
  <si>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</si>
  <si>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</si>
  <si>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</si>
  <si>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</si>
  <si>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</si>
  <si>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</si>
  <si>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</si>
  <si>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</si>
  <si>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</si>
  <si>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</si>
  <si>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</si>
  <si>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</si>
  <si>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</si>
  <si>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</si>
  <si>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</si>
  <si>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</si>
  <si>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</si>
  <si>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</si>
  <si>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</si>
  <si>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</si>
  <si>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</si>
  <si>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</si>
  <si>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</si>
  <si>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</si>
  <si>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</si>
  <si>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</si>
  <si>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</si>
  <si>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</si>
  <si>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</si>
  <si>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</si>
  <si>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</si>
  <si>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</si>
  <si>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</si>
  <si>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</si>
  <si>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</si>
  <si>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</si>
  <si>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</si>
  <si>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</si>
  <si>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</si>
  <si>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</si>
  <si>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</si>
  <si>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</si>
  <si>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</si>
  <si>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</si>
  <si>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</si>
  <si>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</si>
  <si>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</si>
  <si>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</si>
  <si>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</si>
  <si>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</si>
  <si>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</si>
  <si>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</si>
  <si>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</si>
  <si>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</si>
  <si>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</si>
  <si>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</si>
  <si>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</si>
  <si>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</si>
  <si>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</si>
  <si>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</si>
  <si>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</si>
  <si>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</si>
  <si>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</si>
  <si>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</si>
  <si>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</si>
  <si>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</si>
  <si>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</si>
  <si>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</si>
  <si>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</si>
  <si>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</si>
  <si>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</si>
  <si>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</si>
  <si>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</si>
  <si>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</si>
  <si>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</si>
  <si>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</si>
  <si>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</si>
  <si>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</si>
  <si>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</si>
  <si>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</si>
  <si>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</si>
  <si>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</si>
  <si>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</si>
  <si>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</si>
  <si>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</si>
  <si>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</si>
  <si>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</si>
  <si>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</si>
  <si>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</si>
  <si>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</si>
  <si>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</si>
  <si>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</si>
  <si>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</si>
  <si>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</si>
  <si>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</si>
  <si>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</si>
  <si>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</si>
  <si>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</si>
  <si>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</si>
  <si>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</si>
  <si>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</si>
  <si>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</si>
  <si>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</si>
  <si>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</si>
  <si>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</si>
  <si>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</si>
  <si>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</si>
  <si>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</si>
  <si>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</si>
  <si>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</si>
  <si>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</si>
  <si>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</si>
  <si>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</si>
  <si>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</si>
  <si>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</si>
  <si>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</si>
  <si>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</si>
  <si>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</si>
  <si>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</si>
  <si>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</si>
  <si>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</si>
  <si>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</si>
  <si>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</si>
  <si>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</si>
  <si>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</si>
  <si>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</si>
  <si>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</si>
  <si>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</si>
  <si>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</si>
  <si>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</si>
  <si>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</si>
  <si>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</si>
  <si>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</si>
  <si>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</si>
  <si>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</si>
  <si>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</si>
  <si>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</si>
  <si>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</si>
  <si>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</si>
  <si>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</si>
  <si>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</si>
  <si>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</si>
  <si>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</si>
  <si>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</si>
  <si>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</si>
  <si>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</si>
  <si>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</si>
  <si>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</si>
  <si>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</si>
  <si>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</si>
  <si>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</si>
  <si>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</si>
  <si>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</si>
  <si>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</si>
  <si>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</si>
  <si>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</si>
  <si>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</si>
  <si>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</si>
  <si>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</si>
  <si>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</si>
  <si>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</si>
  <si>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</si>
  <si>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</si>
  <si>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</si>
  <si>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</si>
  <si>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</si>
  <si>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</si>
  <si>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</si>
  <si>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</si>
  <si>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</si>
  <si>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</si>
  <si>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</si>
  <si>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</si>
  <si>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</si>
  <si>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</si>
  <si>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</si>
  <si>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</si>
  <si>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</si>
  <si>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</si>
  <si>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</si>
  <si>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</si>
  <si>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</si>
  <si>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</si>
  <si>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</si>
  <si>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</si>
  <si>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</si>
  <si>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</si>
  <si>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</si>
  <si>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</si>
  <si>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</si>
  <si>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</si>
  <si>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</si>
  <si>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</si>
  <si>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</si>
  <si>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</si>
  <si>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</si>
  <si>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</si>
  <si>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</si>
  <si>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</si>
  <si>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</si>
  <si>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</si>
  <si>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</si>
  <si>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</si>
  <si>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</si>
  <si>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</si>
  <si>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</si>
  <si>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</si>
  <si>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</si>
  <si>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</si>
  <si>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</si>
  <si>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</si>
  <si>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</si>
  <si>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</si>
  <si>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</si>
  <si>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</si>
  <si>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</si>
  <si>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</si>
  <si>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</si>
  <si>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</si>
  <si>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</si>
  <si>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</si>
  <si>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</si>
  <si>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</si>
  <si>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</si>
  <si>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</si>
  <si>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</si>
  <si>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</si>
  <si>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</si>
  <si>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</si>
  <si>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</si>
  <si>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</si>
  <si>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</si>
  <si>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</si>
  <si>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</si>
  <si>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</si>
  <si>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</si>
  <si>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</si>
  <si>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</si>
  <si>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</si>
  <si>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</si>
  <si>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</si>
  <si>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</si>
  <si>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</si>
  <si>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</si>
  <si>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</si>
  <si>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</si>
  <si>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</si>
  <si>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</si>
  <si>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</si>
  <si>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</si>
  <si>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</si>
  <si>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</si>
  <si>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</si>
  <si>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</si>
  <si>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</si>
  <si>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</si>
  <si>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</si>
  <si>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</si>
  <si>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</si>
  <si>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</si>
  <si>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</si>
  <si>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</si>
  <si>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</si>
  <si>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</si>
  <si>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</si>
  <si>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</si>
  <si>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</si>
  <si>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</si>
  <si>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</si>
  <si>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</si>
  <si>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</si>
  <si>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</si>
  <si>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</si>
  <si>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</si>
  <si>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</si>
  <si>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</si>
  <si>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</si>
  <si>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</si>
  <si>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</si>
  <si>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</si>
  <si>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</si>
  <si>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</si>
  <si>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</si>
  <si>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</si>
  <si>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</si>
  <si>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</si>
  <si>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</si>
  <si>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</si>
  <si>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</si>
  <si>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</si>
  <si>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</si>
  <si>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</si>
  <si>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</si>
  <si>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</si>
  <si>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</si>
  <si>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</si>
  <si>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</si>
  <si>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</si>
  <si>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</si>
  <si>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</si>
  <si>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</si>
  <si>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</si>
  <si>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</si>
  <si>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</si>
  <si>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</si>
  <si>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</si>
  <si>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</si>
  <si>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</si>
  <si>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</si>
  <si>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</si>
  <si>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</si>
  <si>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</si>
  <si>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</si>
  <si>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</si>
  <si>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</si>
  <si>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</si>
  <si>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</si>
  <si>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</si>
  <si>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</si>
  <si>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</si>
  <si>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</si>
  <si>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</si>
  <si>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</si>
  <si>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</si>
  <si>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</si>
  <si>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</si>
  <si>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</si>
  <si>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</si>
  <si>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</si>
  <si>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</si>
  <si>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</si>
  <si>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</si>
  <si>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</si>
  <si>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</si>
  <si>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</si>
  <si>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</si>
  <si>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</si>
  <si>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</si>
  <si>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</si>
  <si>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</si>
  <si>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</si>
  <si>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</si>
  <si>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</si>
  <si>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</si>
  <si>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</si>
  <si>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</si>
  <si>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</si>
  <si>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</si>
  <si>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</si>
  <si>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</si>
  <si>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</si>
  <si>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</si>
  <si>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</si>
  <si>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</si>
  <si>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</si>
  <si>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</si>
  <si>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</si>
  <si>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</si>
  <si>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</si>
  <si>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</si>
  <si>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</si>
  <si>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</si>
  <si>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</si>
  <si>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</si>
  <si>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</si>
  <si>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</si>
  <si>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</si>
  <si>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</si>
  <si>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</si>
  <si>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</si>
  <si>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</si>
  <si>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</si>
  <si>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</si>
  <si>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</si>
  <si>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</si>
  <si>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</si>
  <si>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</si>
  <si>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</si>
  <si>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</si>
  <si>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</si>
  <si>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</si>
  <si>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</si>
  <si>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</si>
  <si>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</si>
  <si>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</si>
  <si>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</si>
  <si>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</si>
  <si>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</si>
  <si>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</si>
  <si>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</si>
  <si>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</si>
  <si>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</si>
  <si>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</si>
  <si>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</si>
  <si>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</si>
  <si>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</si>
  <si>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</si>
  <si>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</si>
  <si>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</si>
  <si>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</si>
  <si>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</si>
  <si>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</si>
  <si>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</si>
  <si>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</si>
  <si>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</si>
  <si>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</si>
  <si>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</si>
  <si>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</si>
  <si>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</si>
  <si>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</si>
  <si>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</si>
  <si>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</si>
  <si>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</si>
  <si>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</si>
  <si>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</si>
  <si>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</si>
  <si>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</si>
  <si>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</si>
  <si>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</si>
  <si>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</si>
  <si>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</si>
  <si>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</si>
  <si>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</si>
  <si>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</si>
  <si>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</si>
  <si>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</si>
  <si>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</si>
  <si>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</si>
  <si>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</si>
  <si>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</si>
  <si>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</si>
  <si>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</si>
  <si>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</si>
  <si>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</si>
  <si>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</si>
  <si>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</si>
  <si>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</si>
  <si>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</si>
  <si>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</si>
  <si>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</si>
  <si>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</si>
  <si>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</si>
  <si>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</si>
  <si>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</si>
  <si>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</si>
  <si>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</si>
  <si>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</si>
  <si>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</si>
  <si>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</si>
  <si>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</si>
  <si>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</si>
  <si>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</si>
  <si>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</si>
  <si>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</si>
  <si>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</si>
  <si>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</si>
  <si>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</si>
  <si>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</si>
  <si>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</si>
  <si>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</si>
  <si>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</si>
  <si>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</si>
  <si>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</si>
  <si>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</si>
  <si>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</si>
  <si>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</si>
  <si>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</si>
  <si>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</si>
  <si>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</si>
  <si>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</si>
  <si>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</si>
  <si>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</si>
  <si>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</si>
  <si>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</si>
  <si>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</si>
  <si>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</si>
  <si>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</si>
  <si>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</si>
  <si>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</si>
  <si>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</si>
  <si>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</si>
  <si>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</si>
  <si>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</si>
  <si>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</si>
  <si>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</si>
  <si>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</si>
  <si>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</si>
  <si>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</si>
  <si>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</si>
  <si>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</si>
  <si>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</si>
  <si>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</si>
  <si>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</si>
  <si>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</si>
  <si>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</si>
  <si>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</si>
  <si>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</si>
  <si>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</si>
  <si>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</si>
  <si>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</si>
  <si>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</si>
  <si>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</si>
  <si>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</si>
  <si>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</si>
  <si>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</si>
  <si>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</si>
  <si>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</si>
  <si>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</si>
  <si>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</si>
  <si>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</si>
  <si>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</si>
  <si>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</si>
  <si>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</si>
  <si>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</si>
  <si>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</si>
  <si>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</si>
  <si>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</si>
  <si>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</si>
  <si>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</si>
  <si>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</si>
  <si>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</si>
  <si>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</si>
  <si>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</si>
  <si>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</si>
  <si>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</si>
  <si>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</si>
  <si>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</si>
  <si>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</si>
  <si>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</si>
  <si>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</si>
  <si>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</si>
  <si>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</si>
  <si>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</si>
  <si>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</si>
  <si>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</si>
  <si>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</si>
  <si>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</si>
  <si>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</si>
  <si>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</si>
  <si>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</si>
  <si>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</si>
  <si>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</si>
  <si>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</si>
  <si>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</si>
  <si>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</si>
  <si>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</si>
  <si>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</si>
  <si>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</si>
  <si>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</si>
  <si>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</si>
  <si>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</si>
  <si>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</si>
  <si>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</si>
  <si>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</si>
  <si>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</si>
  <si>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</si>
  <si>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</si>
  <si>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</si>
  <si>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</si>
  <si>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</si>
  <si>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</si>
  <si>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</si>
  <si>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</si>
  <si>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</si>
  <si>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</si>
  <si>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</si>
  <si>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</si>
  <si>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</si>
  <si>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</si>
  <si>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</si>
  <si>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</si>
  <si>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</si>
  <si>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</si>
  <si>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</si>
  <si>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</si>
  <si>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</si>
  <si>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</si>
  <si>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</si>
  <si>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</si>
  <si>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</si>
  <si>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</si>
  <si>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</si>
  <si>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</si>
  <si>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</si>
  <si>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</si>
  <si>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</si>
  <si>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</si>
  <si>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</si>
  <si>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</si>
  <si>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</si>
  <si>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</si>
  <si>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</si>
  <si>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</si>
  <si>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</si>
  <si>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</si>
  <si>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</si>
  <si>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</si>
  <si>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</si>
  <si>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</si>
  <si>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</si>
  <si>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</si>
  <si>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</si>
  <si>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</si>
  <si>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</si>
  <si>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</si>
  <si>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</si>
  <si>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</si>
  <si>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</si>
  <si>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</si>
  <si>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</si>
  <si>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</si>
  <si>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</si>
  <si>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</si>
  <si>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</si>
  <si>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</si>
  <si>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</si>
  <si>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</si>
  <si>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</si>
  <si>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</si>
  <si>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</si>
  <si>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</si>
  <si>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</si>
  <si>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</si>
  <si>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</si>
  <si>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</si>
  <si>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</si>
  <si>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</si>
  <si>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</si>
  <si>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</si>
  <si>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</si>
  <si>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</si>
  <si>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</si>
  <si>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</si>
  <si>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</si>
  <si>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</si>
  <si>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</si>
  <si>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</si>
  <si>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</si>
  <si>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</si>
  <si>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</si>
  <si>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</si>
  <si>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</si>
  <si>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</si>
  <si>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</si>
  <si>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</si>
  <si>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</si>
  <si>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</si>
  <si>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</si>
  <si>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</si>
  <si>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</si>
  <si>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</si>
  <si>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</si>
  <si>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</si>
  <si>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</si>
  <si>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</si>
  <si>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</si>
  <si>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</si>
  <si>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</si>
  <si>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</si>
  <si>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</si>
  <si>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</si>
  <si>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</si>
  <si>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</si>
  <si>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</si>
  <si>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</si>
  <si>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</si>
  <si>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</si>
  <si>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</si>
  <si>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</si>
  <si>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</si>
  <si>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</si>
  <si>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</si>
  <si>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</si>
  <si>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</si>
  <si>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</si>
  <si>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</si>
  <si>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</si>
  <si>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</si>
  <si>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</si>
  <si>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</si>
  <si>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</si>
  <si>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</si>
  <si>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</si>
  <si>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</si>
  <si>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</si>
  <si>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</si>
  <si>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</si>
  <si>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</si>
  <si>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</si>
  <si>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</si>
  <si>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</si>
  <si>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</si>
  <si>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</si>
  <si>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</si>
  <si>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</si>
  <si>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</si>
  <si>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</si>
  <si>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</si>
  <si>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</si>
  <si>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</si>
  <si>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</si>
  <si>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</si>
  <si>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</si>
  <si>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</si>
  <si>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</si>
  <si>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</si>
  <si>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</si>
  <si>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</si>
  <si>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</si>
  <si>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</si>
  <si>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</si>
  <si>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</si>
  <si>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</si>
  <si>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</si>
  <si>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</si>
  <si>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</si>
  <si>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</si>
  <si>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</si>
  <si>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</si>
  <si>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</si>
  <si>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</si>
  <si>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</si>
  <si>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</si>
  <si>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</si>
  <si>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</si>
  <si>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</si>
  <si>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</si>
  <si>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</si>
  <si>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</si>
  <si>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</si>
  <si>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</si>
  <si>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</si>
  <si>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</si>
  <si>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</si>
  <si>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</si>
  <si>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</si>
  <si>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</si>
  <si>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</si>
  <si>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</si>
  <si>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</si>
  <si>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</si>
  <si>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</si>
  <si>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</si>
  <si>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</si>
  <si>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</si>
  <si>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</si>
  <si>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</si>
  <si>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</si>
  <si>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</si>
  <si>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</si>
  <si>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</si>
  <si>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</si>
  <si>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</si>
  <si>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</si>
  <si>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</si>
  <si>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</si>
  <si>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</si>
  <si>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</si>
  <si>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</si>
  <si>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</si>
  <si>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</si>
  <si>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</si>
  <si>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</si>
  <si>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</si>
  <si>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</si>
  <si>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</si>
  <si>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</si>
  <si>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</si>
  <si>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</si>
  <si>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</si>
  <si>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</si>
  <si>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</si>
  <si>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</si>
  <si>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</si>
  <si>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</si>
  <si>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</si>
  <si>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</si>
  <si>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</si>
  <si>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</si>
  <si>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</si>
  <si>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</si>
  <si>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</si>
  <si>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</si>
  <si>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</si>
  <si>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</si>
  <si>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</si>
  <si>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</si>
  <si>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</si>
  <si>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</si>
  <si>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</si>
  <si>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</si>
  <si>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</si>
  <si>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</si>
  <si>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</si>
  <si>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</si>
  <si>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</si>
  <si>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</si>
  <si>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</si>
  <si>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</si>
  <si>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</si>
  <si>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</si>
  <si>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</si>
  <si>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</si>
  <si>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</si>
  <si>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</si>
  <si>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</si>
  <si>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</si>
  <si>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</si>
  <si>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</si>
  <si>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</si>
  <si>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</si>
  <si>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</si>
  <si>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</si>
  <si>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</si>
  <si>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</si>
  <si>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</si>
  <si>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</si>
  <si>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</si>
  <si>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</si>
  <si>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</si>
  <si>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</si>
  <si>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</si>
  <si>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</si>
  <si>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</si>
  <si>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</si>
  <si>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</si>
  <si>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</si>
  <si>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</si>
  <si>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</si>
  <si>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</si>
  <si>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</si>
  <si>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</si>
  <si>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</si>
  <si>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</si>
  <si>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</si>
  <si>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</si>
  <si>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</si>
  <si>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</si>
  <si>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</si>
  <si>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</si>
  <si>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</si>
  <si>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</si>
  <si>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</si>
  <si>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</si>
  <si>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</si>
  <si>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</si>
  <si>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</si>
  <si>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</si>
  <si>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</si>
  <si>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</si>
  <si>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</si>
  <si>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</si>
  <si>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</si>
  <si>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</si>
  <si>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</si>
  <si>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</si>
  <si>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</si>
  <si>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</si>
  <si>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</si>
  <si>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</si>
  <si>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</si>
  <si>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</si>
  <si>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</si>
  <si>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</si>
  <si>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</si>
  <si>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</si>
  <si>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</si>
  <si>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</si>
  <si>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</si>
  <si>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</si>
  <si>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</si>
  <si>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</si>
  <si>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</si>
  <si>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</si>
  <si>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</si>
  <si>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</si>
  <si>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</si>
  <si>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</si>
  <si>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</si>
  <si>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</si>
  <si>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</si>
  <si>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</si>
  <si>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</si>
  <si>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</si>
  <si>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</si>
  <si>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</si>
  <si>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</si>
  <si>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</si>
  <si>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</si>
  <si>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</si>
  <si>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</si>
  <si>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</si>
  <si>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</si>
  <si>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</si>
  <si>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</si>
  <si>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</si>
  <si>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</si>
  <si>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</si>
  <si>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</si>
  <si>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</si>
  <si>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</si>
  <si>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</si>
  <si>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</si>
  <si>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</si>
  <si>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</si>
  <si>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</si>
  <si>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</si>
  <si>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</si>
  <si>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</si>
  <si>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</si>
  <si>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</si>
  <si>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</si>
  <si>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</si>
  <si>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</si>
  <si>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</si>
  <si>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</si>
  <si>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</si>
  <si>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</si>
  <si>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</si>
  <si>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</si>
  <si>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</si>
  <si>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</si>
  <si>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</si>
  <si>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</si>
  <si>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</si>
  <si>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</si>
  <si>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</si>
  <si>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</si>
  <si>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</si>
  <si>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</si>
  <si>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</si>
  <si>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</si>
  <si>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</si>
  <si>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</si>
  <si>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</si>
  <si>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</si>
  <si>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</si>
  <si>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</si>
  <si>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</si>
  <si>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</si>
  <si>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</si>
  <si>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</si>
  <si>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</si>
  <si>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</si>
  <si>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</si>
  <si>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</si>
  <si>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</si>
  <si>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</si>
  <si>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</si>
  <si>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</si>
  <si>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</si>
  <si>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</si>
  <si>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</si>
  <si>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</si>
  <si>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</si>
  <si>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</si>
  <si>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</si>
  <si>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</si>
  <si>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</si>
  <si>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</si>
  <si>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</si>
  <si>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</si>
  <si>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</si>
  <si>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</si>
  <si>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</si>
  <si>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</si>
  <si>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</si>
  <si>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</si>
  <si>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</si>
  <si>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</si>
  <si>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</si>
  <si>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</si>
  <si>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</si>
  <si>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</si>
  <si>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</si>
  <si>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</si>
  <si>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</si>
  <si>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</si>
  <si>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</si>
  <si>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</si>
  <si>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</si>
  <si>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</si>
  <si>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</si>
  <si>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</si>
  <si>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</si>
  <si>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</si>
  <si>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</si>
  <si>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</si>
  <si>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</si>
  <si>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</si>
  <si>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</si>
  <si>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</si>
  <si>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</si>
  <si>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</si>
  <si>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</si>
  <si>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</si>
  <si>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</si>
  <si>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</si>
  <si>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</si>
  <si>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</si>
  <si>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</si>
  <si>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</si>
  <si>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</si>
  <si>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</si>
  <si>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</si>
  <si>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</si>
  <si>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</si>
  <si>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</si>
  <si>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</si>
  <si>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</si>
  <si>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</si>
  <si>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</si>
  <si>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</si>
  <si>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</si>
  <si>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</si>
  <si>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</si>
  <si>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</si>
  <si>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</si>
  <si>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</si>
  <si>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</si>
  <si>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</si>
  <si>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</si>
  <si>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</si>
  <si>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</si>
  <si>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</si>
  <si>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</si>
  <si>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</si>
  <si>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</si>
  <si>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</si>
  <si>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</si>
  <si>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</si>
  <si>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</si>
  <si>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</si>
  <si>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</si>
  <si>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</si>
  <si>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</si>
  <si>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</si>
  <si>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</si>
  <si>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</si>
  <si>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</si>
  <si>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</si>
  <si>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</si>
  <si>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</si>
  <si>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</si>
  <si>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</si>
  <si>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</si>
  <si>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</si>
  <si>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</si>
  <si>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</si>
  <si>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</si>
  <si>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</si>
  <si>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</si>
  <si>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</si>
  <si>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</si>
  <si>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</si>
  <si>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</si>
  <si>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</si>
  <si>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</si>
  <si>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</si>
  <si>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</si>
  <si>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</si>
  <si>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</si>
  <si>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</si>
  <si>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</si>
  <si>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</si>
  <si>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</si>
  <si>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</si>
  <si>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</si>
  <si>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</si>
  <si>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</si>
  <si>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</si>
  <si>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</si>
  <si>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</si>
  <si>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</si>
  <si>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</si>
  <si>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</si>
  <si>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</si>
  <si>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</si>
  <si>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</si>
  <si>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</si>
  <si>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</si>
  <si>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</si>
  <si>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</si>
  <si>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</si>
  <si>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</si>
  <si>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</si>
  <si>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</si>
  <si>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</si>
  <si>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</si>
  <si>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</si>
  <si>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</si>
  <si>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</si>
  <si>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</si>
  <si>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</si>
  <si>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</si>
  <si>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</si>
  <si>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</si>
  <si>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</si>
  <si>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</si>
  <si>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</si>
  <si>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</si>
  <si>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</si>
  <si>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</si>
  <si>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</si>
  <si>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</si>
  <si>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</si>
  <si>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</si>
  <si>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</si>
  <si>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</si>
  <si>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</si>
  <si>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</si>
  <si>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</si>
  <si>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</si>
  <si>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</si>
  <si>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</si>
  <si>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</si>
  <si>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</si>
  <si>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</si>
  <si>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</si>
  <si>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</si>
  <si>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</si>
  <si>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</si>
  <si>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</si>
  <si>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</si>
  <si>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</si>
  <si>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</si>
  <si>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</si>
  <si>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</si>
  <si>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</si>
  <si>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</si>
  <si>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</si>
  <si>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</si>
  <si>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</si>
  <si>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</si>
  <si>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</si>
  <si>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</si>
  <si>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</si>
  <si>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</si>
  <si>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</si>
  <si>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</si>
  <si>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</si>
  <si>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</si>
  <si>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</si>
  <si>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</si>
  <si>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</si>
  <si>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</si>
  <si>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</si>
  <si>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</si>
  <si>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</si>
  <si>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</si>
  <si>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</si>
  <si>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</si>
  <si>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</si>
  <si>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</si>
  <si>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</si>
  <si>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</si>
  <si>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</si>
  <si>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</si>
  <si>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</si>
  <si>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</si>
  <si>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</si>
  <si>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</si>
  <si>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</si>
  <si>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</si>
  <si>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</si>
  <si>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</si>
  <si>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</si>
  <si>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</si>
  <si>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</si>
  <si>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</si>
  <si>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</si>
  <si>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</si>
  <si>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</si>
  <si>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</si>
  <si>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</si>
  <si>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</si>
  <si>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</si>
  <si>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</si>
  <si>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</si>
  <si>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</si>
  <si>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</si>
  <si>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</si>
  <si>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</si>
  <si>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</si>
  <si>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</si>
  <si>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</si>
  <si>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</si>
  <si>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</si>
  <si>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</si>
  <si>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</si>
  <si>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</si>
  <si>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</si>
  <si>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</si>
  <si>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</si>
  <si>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</si>
  <si>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</si>
  <si>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</si>
  <si>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</si>
  <si>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</si>
  <si>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</si>
  <si>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</si>
  <si>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</si>
  <si>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</si>
  <si>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</si>
  <si>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</si>
  <si>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</si>
  <si>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</si>
  <si>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</si>
  <si>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</si>
  <si>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</si>
  <si>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</si>
  <si>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</si>
  <si>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</si>
  <si>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</si>
  <si>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</si>
  <si>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</si>
  <si>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</si>
  <si>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</si>
  <si>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</si>
  <si>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</si>
  <si>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</si>
  <si>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</si>
  <si>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</si>
  <si>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</si>
  <si>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</si>
  <si>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</si>
  <si>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</si>
  <si>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</si>
  <si>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</si>
  <si>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</si>
  <si>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</si>
  <si>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</si>
  <si>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</si>
  <si>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</si>
  <si>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</si>
  <si>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</si>
  <si>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</si>
  <si>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</si>
  <si>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</si>
  <si>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</si>
  <si>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</si>
  <si>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</si>
  <si>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</si>
  <si>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</si>
  <si>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</si>
  <si>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</si>
  <si>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</si>
  <si>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</si>
  <si>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</si>
  <si>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</si>
  <si>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</si>
  <si>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</si>
  <si>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</si>
  <si>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</si>
  <si>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</si>
  <si>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</si>
  <si>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</si>
  <si>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</si>
  <si>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</si>
  <si>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</si>
  <si>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</si>
  <si>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</si>
  <si>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</si>
  <si>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</si>
  <si>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</si>
  <si>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</si>
  <si>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</si>
  <si>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</si>
  <si>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</si>
  <si>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</si>
  <si>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</si>
  <si>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</si>
  <si>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</si>
  <si>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</si>
  <si>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</si>
  <si>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</si>
  <si>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</si>
  <si>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</si>
  <si>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</si>
  <si>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</si>
  <si>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</si>
  <si>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</si>
  <si>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</si>
  <si>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</si>
  <si>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</si>
  <si>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</si>
  <si>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</si>
  <si>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</si>
  <si>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</si>
  <si>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</si>
  <si>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</si>
  <si>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</si>
  <si>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</si>
  <si>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</si>
  <si>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</si>
  <si>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</si>
  <si>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</si>
  <si>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</si>
  <si>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</si>
  <si>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</si>
  <si>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</si>
  <si>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</si>
  <si>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</si>
  <si>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</si>
  <si>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</si>
  <si>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</si>
  <si>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</si>
  <si>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</si>
  <si>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</si>
  <si>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</si>
  <si>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</si>
  <si>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</si>
  <si>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</si>
  <si>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</si>
  <si>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</si>
  <si>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</si>
  <si>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</si>
  <si>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</si>
  <si>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</si>
  <si>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</si>
  <si>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</si>
  <si>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</si>
  <si>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</si>
  <si>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</si>
  <si>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</si>
  <si>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</si>
  <si>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</si>
  <si>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</si>
  <si>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</si>
  <si>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</si>
  <si>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</si>
  <si>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</si>
  <si>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</si>
  <si>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</si>
  <si>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</si>
  <si>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</si>
  <si>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</si>
  <si>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</si>
  <si>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</si>
  <si>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</si>
  <si>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</si>
  <si>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</si>
  <si>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</si>
  <si>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</si>
  <si>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</si>
  <si>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</si>
  <si>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</si>
  <si>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</si>
  <si>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</si>
  <si>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</si>
  <si>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</si>
  <si>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</si>
  <si>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</si>
  <si>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</si>
  <si>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</si>
  <si>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</si>
  <si>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</si>
  <si>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</si>
  <si>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</si>
  <si>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</si>
  <si>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</si>
  <si>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</si>
  <si>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</si>
  <si>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</si>
  <si>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</si>
  <si>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</si>
  <si>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</si>
  <si>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</si>
  <si>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</si>
  <si>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</si>
  <si>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</si>
  <si>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</si>
  <si>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</si>
  <si>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</si>
  <si>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</si>
  <si>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</si>
  <si>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</si>
  <si>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</si>
  <si>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</si>
  <si>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</si>
  <si>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</si>
  <si>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</si>
  <si>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</si>
  <si>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</si>
  <si>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</si>
  <si>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</si>
  <si>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</si>
  <si>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</si>
  <si>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</si>
  <si>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</si>
  <si>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</si>
  <si>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</si>
  <si>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</si>
  <si>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</si>
  <si>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</si>
  <si>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</si>
  <si>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</si>
  <si>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</si>
  <si>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</si>
  <si>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</si>
  <si>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</si>
  <si>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</si>
  <si>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</si>
  <si>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</si>
  <si>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</si>
  <si>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</si>
  <si>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</si>
  <si>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</si>
  <si>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</si>
  <si>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</si>
  <si>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</si>
  <si>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</si>
  <si>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</si>
  <si>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</si>
  <si>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</si>
  <si>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</si>
  <si>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</si>
  <si>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</si>
  <si>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</si>
  <si>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</si>
  <si>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</si>
  <si>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</si>
  <si>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</si>
  <si>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</si>
  <si>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</si>
  <si>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</si>
  <si>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</si>
  <si>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</si>
  <si>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</si>
  <si>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</si>
  <si>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</si>
  <si>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</si>
  <si>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</si>
  <si>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</si>
  <si>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</si>
  <si>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</si>
  <si>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</si>
  <si>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</si>
  <si>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</si>
  <si>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</si>
  <si>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</si>
  <si>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</si>
  <si>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</si>
  <si>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</si>
  <si>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</si>
  <si>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</si>
  <si>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</si>
  <si>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</si>
  <si>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</si>
  <si>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</si>
  <si>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</si>
  <si>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</si>
  <si>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</si>
  <si>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</si>
  <si>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</si>
  <si>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</si>
  <si>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</si>
  <si>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</si>
  <si>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</si>
  <si>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</si>
  <si>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</si>
  <si>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</si>
  <si>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</si>
  <si>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</si>
  <si>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</si>
  <si>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</si>
  <si>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</si>
  <si>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</si>
  <si>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</si>
  <si>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</si>
  <si>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</si>
  <si>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</si>
  <si>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</si>
  <si>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</si>
  <si>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</si>
  <si>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</si>
  <si>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</si>
  <si>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</si>
  <si>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</si>
  <si>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</si>
  <si>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</si>
  <si>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</si>
  <si>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</si>
  <si>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</si>
  <si>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</si>
  <si>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</si>
  <si>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</si>
  <si>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</si>
  <si>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</si>
  <si>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</si>
  <si>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</si>
  <si>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</si>
  <si>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</si>
  <si>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</si>
  <si>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</si>
  <si>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</si>
  <si>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</si>
  <si>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</si>
  <si>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</si>
  <si>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</si>
  <si>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</si>
  <si>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</si>
  <si>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</si>
  <si>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</si>
  <si>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</si>
  <si>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</si>
  <si>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</si>
  <si>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</si>
  <si>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</si>
  <si>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</si>
  <si>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</si>
  <si>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</si>
  <si>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</si>
  <si>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</si>
  <si>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</si>
  <si>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</si>
  <si>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</si>
  <si>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</si>
  <si>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</si>
  <si>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</si>
  <si>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</si>
  <si>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</si>
  <si>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</si>
  <si>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</si>
  <si>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</si>
  <si>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</si>
  <si>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</si>
  <si>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</si>
  <si>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</si>
  <si>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</si>
  <si>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</si>
  <si>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</si>
  <si>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</si>
  <si>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</si>
  <si>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</si>
  <si>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</si>
  <si>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</si>
  <si>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</si>
  <si>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</si>
  <si>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</si>
  <si>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</si>
  <si>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</si>
  <si>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</si>
  <si>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</si>
  <si>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</si>
  <si>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</si>
  <si>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</si>
  <si>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</si>
  <si>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</si>
  <si>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</si>
  <si>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</si>
  <si>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</si>
  <si>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</si>
  <si>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</si>
  <si>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</si>
  <si>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</si>
  <si>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</si>
  <si>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</si>
  <si>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</si>
  <si>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</si>
  <si>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</si>
  <si>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</si>
  <si>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</si>
  <si>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</si>
  <si>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</si>
  <si>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</si>
  <si>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</si>
  <si>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</si>
  <si>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</si>
  <si>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</si>
  <si>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</si>
  <si>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</si>
  <si>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</si>
  <si>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</si>
  <si>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</si>
  <si>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</si>
  <si>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</si>
  <si>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</si>
  <si>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</si>
  <si>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</si>
  <si>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</si>
  <si>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</si>
  <si>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</si>
  <si>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</si>
  <si>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</si>
  <si>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</si>
  <si>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</si>
  <si>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</si>
  <si>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</si>
  <si>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</si>
  <si>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</si>
  <si>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</si>
  <si>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</si>
  <si>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</si>
  <si>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</si>
  <si>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</si>
  <si>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</si>
  <si>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</si>
  <si>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</si>
  <si>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</si>
  <si>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</si>
  <si>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</si>
  <si>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</si>
  <si>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</si>
  <si>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</si>
  <si>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</si>
  <si>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</si>
  <si>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</si>
  <si>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</si>
  <si>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</si>
  <si>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</si>
  <si>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</si>
  <si>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</si>
  <si>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</si>
  <si>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</si>
  <si>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</si>
  <si>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</si>
  <si>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</si>
  <si>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</si>
  <si>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</si>
  <si>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</si>
  <si>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</si>
  <si>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</si>
  <si>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</si>
  <si>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</si>
  <si>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</si>
  <si>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</si>
  <si>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</si>
  <si>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</si>
  <si>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</si>
  <si>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</si>
  <si>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</si>
  <si>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</si>
  <si>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</si>
  <si>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</si>
  <si>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</si>
  <si>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</si>
  <si>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</si>
  <si>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</si>
  <si>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</si>
  <si>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</si>
  <si>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</si>
  <si>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</si>
  <si>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</si>
  <si>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</si>
  <si>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</si>
  <si>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</si>
  <si>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</si>
  <si>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</si>
  <si>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</si>
  <si>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</si>
  <si>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</si>
  <si>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</si>
  <si>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</si>
  <si>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</si>
  <si>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</si>
  <si>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</si>
  <si>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</si>
  <si>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</si>
  <si>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</si>
  <si>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</si>
  <si>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</si>
  <si>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</si>
  <si>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</si>
  <si>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</si>
  <si>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</si>
  <si>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</si>
  <si>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</si>
  <si>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</si>
  <si>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</si>
  <si>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</si>
  <si>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</si>
  <si>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</si>
  <si>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</si>
  <si>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</si>
  <si>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</si>
  <si>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</si>
  <si>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</si>
  <si>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</si>
  <si>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</si>
  <si>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</si>
  <si>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</si>
  <si>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</si>
  <si>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</si>
  <si>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</si>
  <si>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</si>
  <si>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</si>
  <si>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</si>
  <si>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</si>
  <si>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</si>
  <si>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</si>
  <si>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</si>
  <si>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</si>
  <si>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</si>
  <si>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</si>
  <si>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</si>
  <si>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</si>
  <si>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</si>
  <si>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</si>
  <si>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</si>
  <si>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</si>
  <si>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</si>
  <si>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</si>
  <si>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</si>
  <si>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</si>
  <si>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</si>
  <si>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</si>
  <si>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</si>
  <si>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</si>
  <si>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</si>
  <si>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</si>
  <si>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</si>
  <si>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</si>
  <si>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</si>
  <si>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</si>
  <si>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</si>
  <si>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</si>
  <si>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</si>
  <si>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</si>
  <si>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</si>
  <si>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</si>
  <si>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</si>
  <si>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</si>
  <si>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</si>
  <si>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</si>
  <si>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</si>
  <si>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</si>
  <si>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</si>
  <si>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</si>
  <si>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</si>
  <si>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</si>
  <si>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</si>
  <si>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</si>
  <si>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</si>
  <si>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</si>
  <si>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</si>
  <si>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</si>
  <si>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</si>
  <si>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</si>
  <si>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</si>
  <si>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</si>
  <si>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</si>
  <si>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</si>
  <si>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</si>
  <si>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</si>
  <si>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</si>
  <si>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</si>
  <si>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</si>
  <si>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</si>
  <si>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</si>
  <si>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</si>
  <si>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</si>
  <si>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</si>
  <si>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</si>
  <si>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</si>
  <si>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</si>
  <si>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</si>
  <si>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</si>
  <si>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</si>
  <si>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</si>
  <si>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</si>
  <si>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</si>
  <si>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</si>
  <si>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</si>
  <si>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</si>
  <si>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</si>
  <si>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</si>
  <si>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</si>
  <si>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</si>
  <si>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</si>
  <si>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</si>
  <si>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</si>
  <si>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</si>
  <si>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</si>
  <si>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</si>
  <si>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</si>
  <si>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</si>
  <si>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</si>
  <si>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</si>
  <si>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</si>
  <si>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</si>
  <si>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</si>
  <si>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</si>
  <si>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</si>
  <si>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</si>
  <si>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</si>
  <si>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</si>
  <si>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</si>
  <si>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</si>
  <si>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</si>
  <si>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</si>
  <si>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</si>
  <si>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</si>
  <si>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</si>
  <si>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</si>
  <si>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</si>
  <si>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</si>
  <si>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</si>
  <si>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</si>
  <si>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</si>
  <si>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</si>
  <si>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</si>
  <si>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</si>
  <si>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</si>
  <si>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</si>
  <si>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</si>
  <si>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</si>
  <si>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</si>
  <si>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</si>
  <si>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</si>
  <si>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</si>
  <si>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</si>
  <si>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</si>
  <si>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</si>
  <si>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</si>
  <si>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</si>
  <si>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</si>
  <si>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</si>
  <si>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</si>
  <si>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</si>
  <si>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</si>
  <si>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</si>
  <si>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</si>
  <si>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</si>
  <si>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</si>
  <si>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</si>
  <si>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</si>
  <si>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</si>
  <si>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</si>
  <si>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</si>
  <si>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</si>
  <si>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</si>
  <si>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</si>
  <si>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</si>
  <si>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</si>
  <si>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</si>
  <si>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</si>
  <si>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</si>
  <si>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</si>
  <si>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</si>
  <si>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</si>
  <si>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</si>
  <si>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</si>
  <si>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</si>
  <si>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</si>
  <si>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</si>
  <si>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</si>
  <si>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</si>
  <si>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</si>
  <si>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</si>
  <si>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</si>
  <si>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</si>
  <si>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</si>
  <si>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</si>
  <si>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</si>
  <si>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</si>
  <si>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</si>
  <si>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</si>
  <si>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</si>
  <si>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</si>
  <si>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</si>
  <si>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</si>
  <si>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</si>
  <si>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</si>
  <si>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</si>
  <si>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</si>
  <si>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</si>
  <si>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</si>
  <si>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</si>
  <si>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</si>
  <si>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</si>
  <si>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</si>
  <si>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</si>
  <si>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</si>
  <si>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</si>
  <si>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</si>
  <si>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</si>
  <si>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</si>
  <si>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</si>
  <si>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</si>
  <si>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</si>
  <si>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</si>
  <si>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</si>
  <si>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</si>
  <si>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</si>
  <si>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</si>
  <si>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</si>
  <si>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</si>
  <si>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</si>
  <si>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</si>
  <si>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</si>
  <si>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</si>
  <si>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</si>
  <si>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</si>
  <si>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</si>
  <si>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</si>
  <si>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</si>
  <si>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</si>
  <si>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</si>
  <si>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</si>
  <si>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</si>
  <si>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</si>
  <si>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</si>
  <si>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</si>
  <si>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</si>
  <si>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</si>
  <si>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</si>
  <si>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</si>
  <si>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</si>
  <si>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</si>
  <si>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</si>
  <si>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</si>
  <si>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</si>
  <si>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</si>
  <si>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</si>
  <si>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</si>
  <si>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</si>
  <si>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</si>
  <si>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</si>
  <si>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</si>
  <si>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</si>
  <si>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</si>
  <si>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</si>
  <si>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</si>
  <si>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</si>
  <si>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</si>
  <si>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</si>
  <si>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</si>
  <si>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</si>
  <si>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</si>
  <si>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</si>
  <si>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</si>
  <si>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</si>
  <si>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</si>
  <si>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</si>
  <si>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</si>
  <si>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</si>
  <si>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</si>
  <si>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</si>
  <si>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</si>
  <si>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</si>
  <si>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</si>
  <si>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</si>
  <si>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</si>
  <si>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</si>
  <si>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</si>
  <si>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</si>
  <si>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</si>
  <si>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</si>
  <si>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</si>
  <si>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</si>
  <si>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</si>
  <si>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</si>
  <si>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</si>
  <si>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</si>
  <si>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</si>
  <si>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</si>
  <si>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</si>
  <si>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</si>
  <si>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</si>
  <si>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</si>
  <si>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</si>
  <si>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</si>
  <si>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</si>
  <si>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</si>
  <si>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</si>
  <si>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</si>
  <si>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</si>
  <si>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</si>
  <si>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</si>
  <si>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</si>
  <si>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</si>
  <si>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</si>
  <si>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</si>
  <si>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</si>
  <si>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</si>
  <si>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</si>
  <si>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</si>
  <si>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</si>
  <si>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</si>
  <si>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</si>
  <si>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</si>
  <si>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</si>
  <si>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</si>
  <si>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</si>
  <si>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</si>
  <si>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</si>
  <si>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</si>
  <si>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</si>
  <si>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</si>
  <si>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</si>
  <si>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</si>
  <si>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</si>
  <si>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</si>
  <si>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</si>
  <si>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</si>
  <si>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</si>
  <si>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</si>
  <si>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</si>
  <si>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</si>
  <si>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</si>
  <si>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</si>
  <si>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</si>
  <si>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</si>
  <si>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</si>
  <si>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</si>
  <si>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</si>
  <si>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</si>
  <si>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</si>
  <si>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</si>
  <si>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</si>
  <si>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</si>
  <si>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</si>
  <si>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</si>
  <si>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</si>
  <si>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</si>
  <si>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</si>
  <si>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</si>
  <si>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</si>
  <si>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</si>
  <si>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</si>
  <si>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</si>
  <si>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</si>
  <si>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</si>
  <si>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</si>
  <si>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</si>
  <si>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</si>
  <si>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</si>
  <si>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</si>
  <si>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</si>
  <si>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</si>
  <si>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</si>
  <si>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</si>
  <si>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</si>
  <si>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</si>
  <si>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</si>
  <si>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</si>
  <si>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</si>
  <si>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</si>
  <si>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</si>
  <si>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</si>
  <si>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</si>
  <si>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</si>
  <si>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</si>
  <si>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</si>
  <si>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</si>
  <si>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</si>
  <si>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</si>
  <si>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</si>
  <si>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</si>
  <si>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</si>
  <si>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</si>
  <si>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</si>
  <si>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</si>
  <si>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</si>
  <si>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</si>
  <si>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</si>
  <si>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</si>
  <si>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</si>
  <si>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</si>
  <si>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</si>
  <si>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</si>
  <si>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</si>
  <si>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</si>
  <si>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</si>
  <si>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</si>
  <si>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</si>
  <si>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</si>
  <si>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</si>
  <si>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</si>
  <si>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</si>
  <si>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</si>
  <si>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</si>
  <si>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</si>
  <si>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</si>
  <si>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</si>
  <si>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</si>
  <si>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</si>
  <si>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</si>
  <si>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</si>
  <si>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</si>
  <si>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</si>
  <si>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</si>
  <si>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</si>
  <si>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</si>
  <si>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</si>
  <si>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</si>
  <si>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</si>
  <si>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</si>
  <si>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</si>
  <si>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</si>
  <si>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</si>
  <si>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</si>
  <si>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</si>
  <si>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</si>
  <si>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</si>
  <si>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</si>
  <si>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</si>
  <si>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</si>
  <si>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</si>
  <si>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</si>
  <si>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</si>
  <si>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</si>
  <si>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</si>
  <si>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</si>
  <si>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</si>
  <si>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</si>
  <si>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</si>
  <si>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</si>
  <si>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</si>
  <si>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</si>
  <si>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</si>
  <si>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</si>
  <si>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</si>
  <si>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</si>
  <si>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</si>
  <si>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</si>
  <si>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</si>
  <si>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</si>
  <si>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</si>
  <si>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</si>
  <si>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</si>
  <si>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</si>
  <si>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</si>
  <si>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</si>
  <si>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</si>
  <si>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</si>
  <si>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</si>
  <si>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</si>
  <si>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</si>
  <si>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</si>
  <si>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</si>
  <si>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</si>
  <si>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</si>
  <si>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</si>
  <si>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</si>
  <si>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</si>
  <si>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</si>
  <si>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</si>
  <si>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</si>
  <si>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</si>
  <si>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</si>
  <si>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</si>
  <si>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</si>
  <si>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</si>
  <si>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</si>
  <si>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</si>
  <si>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</si>
  <si>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</si>
  <si>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</si>
  <si>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</si>
  <si>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</si>
  <si>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</si>
  <si>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</si>
  <si>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</si>
  <si>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</si>
  <si>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</si>
  <si>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</si>
  <si>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</si>
  <si>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</si>
  <si>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</si>
  <si>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</si>
  <si>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</si>
  <si>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</si>
  <si>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</si>
  <si>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</si>
  <si>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</si>
  <si>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</si>
  <si>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</si>
  <si>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</si>
  <si>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</si>
  <si>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</si>
  <si>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</si>
  <si>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</si>
  <si>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</si>
  <si>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</si>
  <si>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</si>
  <si>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</si>
  <si>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</si>
  <si>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</si>
  <si>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</si>
  <si>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</si>
  <si>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</si>
  <si>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</si>
  <si>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</si>
  <si>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</si>
  <si>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</si>
  <si>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</si>
  <si>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</si>
  <si>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</si>
  <si>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</si>
  <si>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</si>
  <si>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</si>
  <si>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</si>
  <si>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</si>
  <si>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</si>
  <si>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</si>
  <si>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</si>
  <si>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</si>
  <si>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</si>
  <si>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</si>
  <si>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</si>
  <si>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</si>
  <si>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</si>
  <si>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</si>
  <si>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</si>
  <si>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</si>
  <si>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</si>
  <si>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</si>
  <si>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</si>
  <si>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</si>
  <si>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</si>
  <si>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</si>
  <si>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</si>
  <si>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</si>
  <si>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</si>
  <si>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</si>
  <si>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</si>
  <si>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</si>
  <si>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</si>
  <si>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</si>
  <si>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</si>
  <si>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</si>
  <si>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</si>
  <si>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</si>
  <si>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</si>
  <si>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</si>
  <si>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</si>
  <si>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</si>
  <si>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</si>
  <si>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</si>
  <si>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</si>
  <si>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</si>
  <si>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</si>
  <si>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</si>
  <si>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</si>
  <si>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</si>
  <si>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</si>
  <si>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</si>
  <si>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</si>
  <si>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</si>
  <si>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</si>
  <si>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</si>
  <si>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</si>
  <si>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</si>
  <si>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</si>
  <si>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</si>
  <si>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</si>
  <si>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</si>
  <si>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</si>
  <si>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</si>
  <si>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</si>
  <si>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</si>
  <si>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</si>
  <si>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</si>
  <si>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</si>
  <si>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</si>
  <si>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</si>
  <si>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</si>
  <si>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</si>
  <si>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</si>
  <si>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</si>
  <si>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</si>
  <si>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</si>
  <si>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</si>
  <si>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</si>
  <si>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</si>
  <si>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</si>
  <si>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</si>
  <si>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</si>
  <si>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</si>
  <si>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</si>
  <si>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</si>
  <si>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</si>
  <si>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</si>
  <si>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</si>
  <si>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</si>
  <si>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</si>
  <si>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</si>
  <si>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</si>
  <si>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</si>
  <si>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</si>
  <si>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</si>
  <si>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</si>
  <si>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</si>
  <si>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</si>
  <si>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</si>
  <si>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</si>
  <si>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</si>
  <si>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</si>
  <si>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</si>
  <si>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</si>
  <si>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</si>
  <si>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</si>
  <si>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</si>
  <si>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</si>
  <si>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</si>
  <si>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</si>
  <si>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</si>
  <si>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</si>
  <si>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</si>
  <si>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</si>
  <si>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</si>
  <si>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</si>
  <si>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</si>
  <si>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</si>
  <si>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</si>
  <si>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</si>
  <si>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</si>
  <si>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</si>
  <si>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</si>
  <si>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</si>
  <si>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</si>
  <si>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</si>
  <si>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</si>
  <si>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</si>
  <si>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</si>
  <si>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</si>
  <si>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</si>
  <si>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</si>
  <si>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</si>
  <si>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</si>
  <si>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</si>
  <si>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</si>
  <si>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</si>
  <si>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</si>
  <si>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</si>
  <si>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</si>
  <si>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</si>
  <si>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</si>
  <si>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</si>
  <si>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</si>
  <si>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</si>
  <si>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</si>
  <si>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</si>
  <si>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</si>
  <si>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</si>
  <si>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</si>
  <si>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</si>
  <si>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</si>
  <si>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</si>
  <si>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</si>
  <si>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</si>
  <si>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</si>
  <si>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</si>
  <si>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</si>
  <si>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</si>
  <si>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</si>
  <si>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</si>
  <si>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</si>
  <si>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</si>
  <si>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</si>
  <si>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</si>
  <si>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</si>
  <si>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</si>
  <si>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</si>
  <si>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</si>
  <si>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</si>
  <si>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</si>
  <si>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</si>
  <si>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</si>
  <si>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</si>
  <si>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</si>
  <si>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</si>
  <si>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</si>
  <si>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</si>
  <si>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</si>
  <si>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</si>
  <si>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</si>
  <si>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</si>
  <si>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</si>
  <si>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</si>
  <si>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</si>
  <si>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</si>
  <si>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</si>
  <si>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</si>
  <si>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</si>
  <si>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</si>
  <si>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</si>
  <si>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</si>
  <si>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</si>
  <si>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</si>
  <si>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</si>
  <si>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</si>
  <si>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</si>
  <si>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</si>
  <si>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</si>
  <si>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</si>
  <si>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</si>
  <si>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</si>
  <si>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</si>
  <si>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</si>
  <si>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</si>
  <si>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</si>
  <si>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</si>
  <si>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</si>
  <si>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</si>
  <si>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</si>
  <si>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</si>
  <si>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</si>
  <si>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</si>
  <si>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</si>
  <si>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</si>
  <si>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</si>
  <si>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</si>
  <si>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</si>
  <si>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</si>
  <si>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</si>
  <si>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</si>
  <si>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</si>
  <si>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</si>
  <si>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</si>
  <si>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</si>
  <si>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</si>
  <si>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</si>
  <si>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</si>
  <si>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</si>
  <si>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</si>
  <si>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</si>
  <si>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</si>
  <si>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</si>
  <si>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</si>
  <si>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</si>
  <si>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</si>
  <si>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</si>
  <si>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</si>
  <si>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</si>
  <si>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</si>
  <si>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</si>
  <si>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</si>
  <si>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</si>
  <si>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</si>
  <si>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</si>
  <si>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</si>
  <si>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</si>
  <si>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</si>
  <si>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</si>
  <si>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</si>
  <si>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</si>
  <si>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</si>
  <si>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</si>
  <si>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</si>
  <si>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</si>
  <si>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</si>
  <si>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</si>
  <si>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</si>
  <si>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</si>
  <si>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</si>
  <si>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</si>
  <si>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</si>
  <si>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</si>
  <si>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</si>
  <si>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</si>
  <si>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</si>
  <si>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</si>
  <si>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</si>
  <si>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</si>
  <si>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</si>
  <si>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</si>
  <si>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</si>
  <si>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</si>
  <si>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</si>
  <si>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</si>
  <si>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</si>
  <si>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</si>
  <si>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</si>
  <si>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</si>
  <si>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</si>
  <si>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</si>
  <si>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</si>
  <si>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</si>
  <si>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</si>
  <si>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</si>
  <si>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</si>
  <si>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</si>
  <si>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</si>
  <si>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</si>
  <si>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</si>
  <si>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</si>
  <si>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</si>
  <si>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</si>
  <si>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</si>
  <si>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</si>
  <si>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</si>
  <si>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</si>
  <si>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</si>
  <si>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</si>
  <si>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</si>
  <si>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</si>
  <si>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</si>
  <si>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</si>
  <si>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</si>
  <si>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</si>
  <si>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</si>
  <si>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</si>
  <si>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</si>
  <si>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</si>
  <si>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</si>
  <si>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</si>
  <si>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</si>
  <si>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</si>
  <si>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</si>
  <si>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</si>
  <si>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</si>
  <si>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</si>
  <si>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</si>
  <si>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</si>
  <si>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</si>
  <si>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</si>
  <si>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</si>
  <si>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</si>
  <si>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</si>
  <si>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</si>
  <si>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</si>
  <si>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</si>
  <si>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</si>
  <si>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</si>
  <si>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</si>
  <si>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</si>
  <si>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</si>
  <si>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</si>
  <si>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</si>
  <si>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</si>
  <si>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</si>
  <si>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</si>
  <si>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</si>
  <si>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</si>
  <si>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</si>
  <si>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</si>
  <si>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</si>
  <si>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</si>
  <si>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</si>
  <si>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</si>
  <si>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</si>
  <si>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</si>
  <si>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</si>
  <si>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</si>
  <si>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</si>
  <si>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</si>
  <si>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</si>
  <si>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</si>
  <si>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</si>
  <si>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</si>
  <si>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</si>
  <si>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</si>
  <si>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</si>
  <si>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</si>
  <si>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</si>
  <si>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</si>
  <si>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</si>
  <si>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</si>
  <si>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</si>
  <si>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</si>
  <si>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</si>
  <si>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</si>
  <si>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</si>
  <si>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</si>
  <si>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</si>
  <si>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</si>
  <si>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</si>
  <si>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</si>
  <si>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</si>
  <si>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</si>
  <si>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</si>
  <si>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</si>
  <si>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</si>
  <si>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</si>
  <si>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</si>
  <si>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</si>
  <si>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</si>
  <si>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</si>
  <si>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</si>
  <si>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</si>
  <si>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</si>
  <si>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</si>
  <si>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</si>
  <si>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</si>
  <si>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</si>
  <si>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</si>
  <si>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</si>
  <si>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</si>
  <si>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</si>
  <si>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</si>
  <si>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</si>
  <si>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</si>
  <si>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</si>
  <si>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</si>
  <si>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</si>
  <si>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</si>
  <si>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</si>
  <si>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</si>
  <si>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</si>
  <si>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</si>
  <si>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</si>
  <si>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</si>
  <si>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</si>
  <si>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</si>
  <si>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</si>
  <si>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</si>
  <si>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</si>
  <si>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</si>
  <si>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</si>
  <si>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</si>
  <si>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</si>
  <si>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</si>
  <si>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</si>
  <si>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</si>
  <si>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</si>
  <si>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</si>
  <si>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</si>
  <si>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</si>
  <si>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</si>
  <si>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</si>
  <si>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</si>
  <si>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</si>
  <si>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</si>
  <si>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</si>
  <si>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</si>
  <si>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</si>
  <si>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</si>
  <si>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</si>
  <si>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</si>
  <si>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</si>
  <si>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</si>
  <si>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</si>
  <si>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</si>
  <si>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</si>
  <si>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</si>
  <si>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</si>
  <si>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</si>
  <si>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</si>
  <si>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</si>
  <si>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</si>
  <si>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</si>
  <si>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</si>
  <si>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</si>
  <si>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</si>
  <si>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</si>
  <si>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</si>
  <si>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</si>
  <si>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</si>
  <si>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</si>
  <si>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</si>
  <si>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</si>
  <si>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</si>
  <si>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</si>
  <si>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</si>
  <si>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</si>
  <si>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</si>
  <si>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</si>
  <si>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</si>
  <si>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</si>
  <si>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</si>
  <si>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</si>
  <si>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</si>
  <si>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</si>
  <si>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</si>
  <si>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</si>
  <si>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</si>
  <si>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</si>
  <si>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</si>
  <si>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</si>
  <si>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</si>
  <si>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</si>
  <si>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</si>
  <si>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</si>
  <si>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</si>
  <si>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</si>
  <si>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</si>
  <si>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</si>
  <si>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</si>
  <si>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</si>
  <si>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</si>
  <si>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</si>
  <si>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</si>
  <si>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</si>
  <si>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</si>
  <si>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</si>
  <si>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</si>
  <si>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</si>
  <si>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</si>
  <si>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</si>
  <si>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</si>
  <si>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</si>
  <si>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</si>
  <si>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</si>
  <si>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</si>
  <si>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</si>
  <si>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</si>
  <si>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</si>
  <si>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</si>
  <si>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</si>
  <si>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</si>
  <si>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</si>
  <si>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</si>
  <si>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</si>
  <si>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</si>
  <si>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</si>
  <si>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</si>
  <si>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</si>
  <si>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</si>
  <si>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</si>
  <si>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</si>
  <si>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</si>
  <si>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</si>
  <si>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</si>
  <si>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</si>
  <si>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</si>
  <si>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</si>
  <si>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</si>
  <si>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</si>
  <si>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</si>
  <si>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</si>
  <si>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</si>
  <si>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</si>
  <si>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</si>
  <si>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</si>
  <si>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</si>
  <si>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</si>
  <si>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</si>
  <si>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</si>
  <si>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</si>
  <si>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</si>
  <si>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</si>
  <si>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</si>
  <si>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</si>
  <si>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</si>
  <si>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</si>
  <si>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</si>
  <si>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</si>
  <si>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</si>
  <si>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</si>
  <si>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</si>
  <si>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</si>
  <si>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</si>
  <si>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</si>
  <si>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</si>
  <si>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</si>
  <si>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</si>
  <si>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</si>
  <si>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</si>
  <si>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</si>
  <si>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</si>
  <si>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</si>
  <si>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</si>
  <si>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</si>
  <si>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</si>
  <si>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</si>
  <si>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</si>
  <si>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</si>
  <si>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</si>
  <si>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</si>
  <si>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</si>
  <si>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</si>
  <si>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</si>
  <si>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</si>
  <si>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</si>
  <si>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</si>
  <si>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</si>
  <si>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</si>
  <si>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</si>
  <si>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</si>
  <si>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</si>
  <si>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</si>
  <si>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</si>
  <si>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</si>
  <si>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</si>
  <si>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</si>
  <si>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</si>
  <si>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</si>
  <si>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</si>
  <si>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</si>
  <si>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</si>
  <si>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</si>
  <si>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</si>
  <si>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</si>
  <si>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</si>
  <si>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</si>
  <si>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</si>
  <si>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</si>
  <si>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</si>
  <si>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</si>
  <si>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</si>
  <si>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</si>
  <si>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</si>
  <si>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</si>
  <si>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</si>
  <si>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</si>
  <si>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</si>
  <si>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</si>
  <si>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</si>
  <si>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</si>
  <si>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</si>
  <si>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</si>
  <si>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</si>
  <si>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</si>
  <si>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</si>
  <si>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</si>
  <si>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</si>
  <si>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</si>
  <si>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</si>
  <si>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</si>
  <si>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</si>
  <si>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</si>
  <si>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</si>
  <si>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</si>
  <si>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</si>
  <si>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</si>
  <si>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</si>
  <si>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</si>
  <si>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</si>
  <si>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</si>
  <si>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</si>
  <si>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</si>
  <si>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</si>
  <si>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</si>
  <si>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</si>
  <si>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</si>
  <si>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</si>
  <si>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</si>
  <si>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</si>
  <si>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</si>
  <si>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</si>
  <si>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</si>
  <si>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</si>
  <si>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</si>
  <si>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</si>
  <si>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</si>
  <si>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</si>
  <si>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</si>
  <si>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</si>
  <si>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</si>
  <si>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</si>
  <si>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</si>
  <si>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</si>
  <si>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</si>
  <si>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</si>
  <si>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</si>
  <si>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</si>
  <si>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</si>
  <si>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</si>
  <si>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</si>
  <si>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</si>
  <si>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</si>
  <si>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</si>
  <si>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</si>
  <si>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</si>
  <si>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</si>
  <si>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</si>
  <si>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</si>
  <si>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</si>
  <si>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</si>
  <si>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</si>
  <si>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</si>
  <si>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</si>
  <si>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</si>
  <si>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</si>
  <si>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</si>
  <si>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</si>
  <si>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</si>
  <si>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</si>
  <si>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</si>
  <si>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</si>
  <si>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</si>
  <si>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</si>
  <si>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</si>
  <si>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</si>
  <si>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</si>
  <si>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</si>
  <si>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</si>
  <si>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</si>
  <si>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</si>
  <si>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</si>
  <si>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</si>
  <si>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</si>
  <si>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</si>
  <si>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</si>
  <si>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</si>
  <si>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</si>
  <si>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</si>
  <si>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</si>
  <si>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</si>
  <si>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</si>
  <si>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</si>
  <si>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</si>
  <si>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</si>
  <si>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</si>
  <si>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</si>
  <si>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</si>
  <si>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</si>
  <si>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</si>
  <si>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</si>
  <si>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</si>
  <si>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</si>
  <si>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</si>
  <si>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</si>
  <si>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</si>
  <si>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</si>
  <si>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</si>
  <si>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</si>
  <si>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</si>
  <si>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</si>
  <si>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</si>
  <si>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</si>
  <si>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</si>
  <si>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</si>
  <si>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</si>
  <si>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</si>
  <si>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</si>
  <si>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</si>
  <si>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</si>
  <si>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</si>
  <si>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</si>
  <si>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</si>
  <si>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</si>
  <si>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</si>
  <si>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</si>
  <si>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</si>
  <si>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</si>
  <si>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</si>
  <si>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</si>
  <si>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</si>
  <si>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</si>
  <si>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</si>
  <si>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</si>
  <si>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</si>
  <si>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</si>
  <si>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</si>
  <si>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</si>
  <si>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</si>
  <si>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</si>
  <si>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</si>
  <si>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</si>
  <si>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</si>
  <si>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</si>
  <si>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</si>
  <si>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</si>
  <si>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</si>
  <si>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</si>
  <si>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</si>
  <si>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</si>
  <si>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</si>
  <si>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</si>
  <si>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</si>
  <si>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</si>
  <si>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</si>
  <si>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</si>
  <si>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</si>
  <si>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</si>
  <si>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</si>
  <si>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</si>
  <si>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</si>
  <si>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</si>
  <si>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</si>
  <si>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</si>
  <si>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</si>
  <si>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</si>
  <si>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</si>
  <si>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</si>
  <si>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</si>
  <si>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</si>
  <si>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</si>
  <si>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</si>
  <si>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</si>
  <si>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</si>
  <si>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</si>
  <si>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</si>
  <si>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</si>
  <si>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</si>
  <si>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</si>
  <si>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</si>
  <si>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</si>
  <si>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</si>
  <si>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</si>
  <si>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</si>
  <si>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</si>
  <si>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</si>
  <si>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</si>
  <si>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</si>
  <si>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</si>
  <si>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</si>
  <si>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</si>
  <si>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</si>
  <si>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</si>
  <si>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</si>
  <si>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</si>
  <si>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</si>
  <si>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</si>
  <si>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</si>
  <si>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</si>
  <si>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</si>
  <si>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</si>
  <si>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</si>
  <si>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</si>
  <si>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</si>
  <si>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</si>
  <si>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</si>
  <si>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</si>
  <si>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</si>
  <si>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</si>
  <si>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</si>
  <si>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</si>
  <si>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</si>
  <si>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</si>
  <si>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</si>
  <si>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</si>
  <si>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</si>
  <si>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</si>
  <si>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</si>
  <si>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</si>
  <si>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</si>
  <si>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</si>
  <si>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</si>
  <si>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</si>
  <si>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</si>
  <si>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</si>
  <si>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</si>
  <si>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</si>
  <si>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</si>
  <si>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</si>
  <si>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</si>
  <si>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</si>
  <si>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</si>
  <si>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</si>
  <si>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</si>
  <si>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</si>
  <si>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</si>
  <si>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</si>
  <si>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</si>
  <si>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</si>
  <si>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</si>
  <si>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</si>
  <si>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</si>
  <si>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</si>
  <si>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</si>
  <si>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</si>
  <si>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</si>
  <si>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</si>
  <si>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</si>
  <si>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</si>
  <si>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</si>
  <si>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</si>
  <si>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</si>
  <si>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</si>
  <si>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</si>
  <si>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</si>
  <si>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</si>
  <si>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</si>
  <si>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</si>
  <si>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</si>
  <si>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</si>
  <si>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</si>
  <si>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</si>
  <si>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</si>
  <si>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</si>
  <si>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</si>
  <si>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</si>
  <si>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</si>
  <si>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</si>
  <si>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</si>
  <si>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</si>
  <si>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</si>
  <si>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</si>
  <si>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</si>
  <si>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</si>
  <si>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</si>
  <si>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</si>
  <si>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</si>
  <si>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</si>
  <si>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</si>
  <si>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</si>
  <si>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</si>
  <si>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</si>
  <si>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</si>
  <si>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</si>
  <si>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</si>
  <si>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</si>
  <si>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</si>
  <si>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</si>
  <si>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</si>
  <si>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</si>
  <si>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</si>
  <si>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</si>
  <si>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</si>
  <si>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</si>
  <si>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</si>
  <si>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</si>
  <si>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</si>
  <si>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</si>
  <si>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</si>
  <si>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</si>
  <si>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</si>
  <si>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</si>
  <si>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</si>
  <si>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</si>
  <si>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</si>
  <si>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</si>
  <si>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</si>
  <si>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</si>
  <si>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</si>
  <si>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</si>
  <si>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</si>
  <si>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</si>
  <si>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</si>
  <si>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</si>
  <si>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</si>
  <si>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</si>
  <si>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</si>
  <si>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</si>
  <si>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</si>
  <si>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</si>
  <si>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</si>
  <si>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</si>
  <si>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</si>
  <si>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</si>
  <si>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</si>
  <si>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</si>
  <si>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</si>
  <si>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</si>
  <si>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</si>
  <si>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</si>
  <si>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</si>
  <si>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</si>
  <si>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</si>
  <si>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</si>
  <si>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</si>
  <si>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</si>
  <si>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</si>
  <si>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</si>
  <si>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</si>
  <si>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</si>
  <si>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</si>
  <si>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</si>
  <si>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</si>
  <si>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</si>
  <si>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</si>
  <si>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</si>
  <si>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</si>
  <si>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</si>
  <si>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</si>
  <si>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</si>
  <si>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</si>
  <si>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</si>
  <si>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</si>
  <si>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</si>
  <si>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</si>
  <si>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</si>
  <si>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</si>
  <si>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</si>
  <si>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</si>
  <si>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</si>
  <si>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</si>
  <si>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</si>
  <si>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</si>
  <si>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</si>
  <si>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</si>
  <si>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</si>
  <si>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</si>
  <si>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</si>
  <si>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</si>
  <si>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</si>
  <si>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</si>
  <si>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</si>
  <si>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</si>
  <si>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</si>
  <si>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</si>
  <si>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</si>
  <si>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</si>
  <si>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</si>
  <si>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</si>
  <si>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</si>
  <si>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</si>
  <si>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</si>
  <si>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</si>
  <si>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</si>
  <si>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</si>
  <si>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</si>
  <si>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</si>
  <si>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</si>
  <si>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</si>
  <si>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</si>
  <si>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</si>
  <si>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</si>
  <si>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</si>
  <si>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</si>
  <si>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</si>
  <si>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</si>
  <si>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</si>
  <si>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</si>
  <si>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</si>
  <si>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</si>
  <si>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</si>
  <si>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</si>
  <si>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</si>
  <si>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</si>
  <si>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</si>
  <si>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</si>
  <si>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</si>
  <si>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</si>
  <si>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</si>
  <si>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</si>
  <si>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</si>
  <si>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</si>
  <si>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</si>
  <si>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</si>
  <si>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</si>
  <si>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</si>
  <si>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</si>
  <si>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</si>
  <si>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</si>
  <si>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</si>
  <si>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</si>
  <si>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</si>
  <si>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</si>
  <si>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</si>
  <si>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</si>
  <si>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</si>
  <si>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</si>
  <si>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</si>
  <si>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</si>
  <si>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</si>
  <si>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</si>
  <si>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</si>
  <si>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</si>
  <si>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</si>
  <si>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</si>
  <si>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</si>
  <si>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</si>
  <si>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</si>
  <si>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</si>
  <si>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</si>
  <si>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</si>
  <si>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</si>
  <si>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</si>
  <si>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</si>
  <si>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</si>
  <si>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</si>
  <si>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</si>
  <si>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</si>
  <si>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</si>
  <si>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</si>
  <si>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</si>
  <si>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</si>
  <si>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</si>
  <si>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</si>
  <si>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</si>
  <si>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</si>
  <si>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</si>
  <si>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</si>
  <si>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</si>
  <si>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</si>
  <si>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</si>
  <si>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</si>
  <si>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</si>
  <si>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</si>
  <si>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</si>
  <si>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</si>
  <si>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</si>
  <si>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</si>
  <si>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</si>
  <si>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</si>
  <si>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</si>
  <si>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</si>
  <si>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</si>
  <si>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</si>
  <si>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</si>
  <si>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</si>
  <si>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</si>
  <si>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</si>
  <si>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</si>
  <si>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</si>
  <si>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</si>
  <si>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</si>
  <si>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</si>
  <si>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</si>
  <si>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</si>
  <si>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</si>
  <si>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</si>
  <si>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</si>
  <si>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</si>
  <si>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</si>
  <si>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</si>
  <si>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</si>
  <si>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</si>
  <si>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</si>
  <si>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</si>
  <si>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</si>
  <si>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</si>
  <si>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</si>
  <si>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</si>
  <si>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</si>
  <si>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</si>
  <si>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</si>
  <si>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</si>
  <si>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</si>
  <si>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</si>
  <si>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</si>
  <si>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</si>
  <si>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</si>
  <si>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</si>
  <si>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</si>
  <si>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</si>
  <si>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</si>
  <si>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</si>
  <si>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</si>
  <si>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</si>
  <si>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</si>
  <si>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</si>
  <si>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</si>
  <si>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</si>
  <si>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</si>
  <si>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</si>
  <si>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</si>
  <si>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</si>
  <si>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</si>
  <si>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</si>
  <si>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</si>
  <si>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</si>
  <si>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</si>
  <si>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</si>
  <si>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</si>
  <si>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</si>
  <si>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</si>
  <si>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</si>
  <si>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</si>
  <si>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</si>
  <si>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</si>
  <si>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</si>
  <si>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</si>
  <si>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</si>
  <si>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</si>
  <si>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</si>
  <si>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</si>
  <si>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</si>
  <si>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</si>
  <si>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</si>
  <si>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</si>
  <si>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</si>
  <si>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</si>
  <si>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</si>
  <si>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</si>
  <si>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</si>
  <si>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</si>
  <si>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</si>
  <si>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</si>
  <si>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</si>
  <si>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</si>
  <si>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</si>
  <si>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</si>
  <si>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</si>
  <si>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</si>
  <si>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</si>
  <si>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</si>
  <si>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</si>
  <si>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</si>
  <si>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</si>
  <si>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</si>
  <si>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</si>
  <si>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</si>
  <si>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</si>
  <si>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</si>
  <si>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</si>
  <si>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</si>
  <si>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</si>
  <si>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</si>
  <si>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</si>
  <si>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</si>
  <si>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</si>
  <si>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</si>
  <si>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</si>
  <si>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</si>
  <si>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</si>
  <si>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</si>
  <si>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</si>
  <si>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</si>
  <si>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</si>
  <si>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</si>
  <si>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</si>
  <si>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</si>
  <si>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</si>
  <si>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</si>
  <si>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</si>
  <si>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</si>
  <si>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</si>
  <si>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</si>
  <si>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</si>
  <si>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</si>
  <si>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</si>
  <si>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</si>
  <si>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</si>
  <si>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</si>
  <si>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</si>
  <si>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</si>
  <si>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</si>
  <si>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</si>
  <si>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</si>
  <si>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</si>
  <si>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</si>
  <si>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</si>
  <si>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</si>
  <si>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</si>
  <si>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</si>
  <si>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</si>
  <si>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</si>
  <si>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</si>
  <si>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</si>
  <si>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</si>
  <si>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</si>
  <si>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</si>
  <si>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</si>
  <si>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</si>
  <si>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</si>
  <si>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</si>
  <si>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</si>
  <si>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</si>
  <si>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</si>
  <si>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</si>
  <si>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</si>
  <si>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</si>
  <si>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</si>
  <si>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</si>
  <si>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</si>
  <si>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</si>
  <si>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</si>
  <si>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</si>
  <si>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</si>
  <si>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</si>
  <si>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</si>
  <si>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</si>
  <si>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</si>
  <si>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</si>
  <si>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</si>
  <si>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</si>
  <si>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</si>
  <si>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</si>
  <si>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</si>
  <si>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</si>
  <si>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</si>
  <si>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</si>
  <si>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</si>
  <si>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</si>
  <si>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</si>
  <si>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</si>
  <si>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</si>
  <si>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</si>
  <si>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</si>
  <si>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</si>
  <si>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</si>
  <si>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</si>
  <si>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</si>
  <si>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</si>
  <si>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</si>
  <si>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</si>
  <si>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</si>
  <si>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</si>
  <si>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</si>
  <si>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</si>
  <si>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</si>
  <si>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</si>
  <si>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</si>
  <si>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</si>
  <si>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</si>
  <si>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</si>
  <si>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</si>
  <si>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</si>
  <si>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</si>
  <si>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</si>
  <si>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</si>
  <si>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</si>
  <si>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</si>
  <si>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</si>
  <si>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</si>
  <si>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</si>
  <si>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</si>
  <si>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</si>
  <si>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</si>
  <si>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</si>
  <si>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</si>
  <si>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</si>
  <si>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</si>
  <si>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</si>
  <si>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</si>
  <si>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</si>
  <si>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</si>
  <si>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</si>
  <si>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</si>
  <si>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</si>
  <si>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</si>
  <si>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</si>
  <si>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</si>
  <si>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</si>
  <si>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</si>
  <si>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</si>
  <si>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</si>
  <si>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</si>
  <si>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</si>
  <si>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</si>
  <si>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</si>
  <si>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</si>
  <si>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</si>
  <si>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</si>
  <si>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</si>
  <si>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</si>
  <si>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</si>
  <si>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</si>
  <si>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</si>
  <si>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</si>
  <si>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</si>
  <si>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</si>
  <si>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</si>
  <si>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</si>
  <si>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</si>
  <si>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</si>
  <si>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</si>
  <si>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</si>
  <si>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</si>
  <si>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</si>
  <si>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</si>
  <si>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</si>
  <si>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</si>
  <si>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</si>
  <si>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</si>
  <si>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</si>
  <si>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</si>
  <si>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</si>
  <si>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</si>
  <si>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</si>
  <si>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</si>
  <si>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</si>
  <si>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</si>
  <si>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</si>
  <si>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</si>
  <si>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</si>
  <si>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</si>
  <si>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</si>
  <si>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</si>
  <si>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</si>
  <si>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</si>
  <si>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</si>
  <si>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</si>
  <si>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</si>
  <si>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</si>
  <si>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</si>
  <si>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</si>
  <si>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</si>
  <si>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</si>
  <si>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</si>
  <si>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</si>
  <si>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</si>
  <si>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</si>
  <si>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</si>
  <si>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</si>
  <si>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</si>
  <si>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</si>
  <si>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</si>
  <si>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</si>
  <si>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</si>
  <si>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</si>
  <si>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</si>
  <si>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</si>
  <si>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</si>
  <si>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</si>
  <si>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</si>
  <si>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</si>
  <si>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</si>
  <si>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</si>
  <si>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</si>
  <si>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</si>
  <si>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</si>
  <si>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</si>
  <si>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</si>
  <si>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</si>
  <si>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</si>
  <si>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</si>
  <si>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</si>
  <si>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</si>
  <si>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</si>
  <si>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</si>
  <si>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</si>
  <si>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</si>
  <si>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</si>
  <si>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</si>
  <si>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</si>
  <si>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</si>
  <si>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</si>
  <si>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</si>
  <si>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</si>
  <si>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</si>
  <si>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</si>
  <si>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</si>
  <si>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</si>
  <si>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</si>
  <si>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</si>
  <si>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</si>
  <si>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</si>
  <si>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</si>
  <si>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</si>
  <si>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</si>
  <si>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</si>
  <si>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</si>
  <si>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</si>
  <si>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</si>
  <si>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</si>
  <si>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</si>
  <si>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</si>
  <si>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</si>
  <si>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</si>
  <si>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</si>
  <si>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</si>
  <si>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</si>
  <si>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</si>
  <si>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</si>
  <si>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</si>
  <si>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</si>
  <si>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</si>
  <si>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</si>
  <si>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</si>
  <si>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</si>
  <si>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</si>
  <si>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</si>
  <si>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</si>
  <si>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</si>
  <si>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</si>
  <si>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</si>
  <si>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</si>
  <si>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</si>
  <si>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</si>
  <si>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</si>
  <si>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</si>
  <si>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</si>
  <si>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</si>
  <si>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</si>
  <si>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</si>
  <si>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</si>
  <si>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</si>
  <si>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</si>
  <si>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</si>
  <si>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</si>
  <si>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</si>
  <si>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</si>
  <si>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</si>
  <si>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</si>
  <si>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</si>
  <si>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</si>
  <si>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</si>
  <si>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</si>
  <si>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</si>
  <si>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</si>
  <si>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</si>
  <si>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</si>
  <si>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</si>
  <si>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</si>
  <si>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</si>
  <si>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</si>
  <si>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</si>
  <si>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</si>
  <si>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</si>
  <si>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</si>
  <si>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</si>
  <si>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</si>
  <si>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</si>
  <si>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</si>
  <si>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</si>
  <si>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</si>
  <si>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</si>
  <si>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</si>
  <si>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</si>
  <si>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</si>
  <si>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</si>
  <si>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</si>
  <si>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</si>
  <si>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</si>
  <si>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</si>
  <si>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</si>
  <si>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</si>
  <si>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</si>
  <si>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</si>
  <si>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</si>
  <si>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</si>
  <si>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</si>
  <si>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</si>
  <si>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</si>
  <si>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</si>
  <si>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</si>
  <si>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</si>
  <si>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</si>
  <si>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</si>
  <si>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</si>
  <si>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</si>
  <si>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</si>
  <si>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</si>
  <si>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</si>
  <si>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</si>
  <si>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</si>
  <si>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</si>
  <si>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</si>
  <si>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</si>
  <si>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</si>
  <si>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</si>
  <si>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</si>
  <si>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</si>
  <si>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</si>
  <si>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</si>
  <si>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</si>
  <si>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</si>
  <si>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</si>
  <si>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</si>
  <si>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</si>
  <si>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</si>
  <si>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</si>
  <si>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</si>
  <si>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</si>
  <si>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</si>
  <si>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</si>
  <si>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</si>
  <si>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</si>
  <si>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</si>
  <si>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</si>
  <si>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</si>
  <si>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</si>
  <si>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</si>
  <si>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</si>
  <si>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</si>
  <si>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</si>
  <si>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</si>
  <si>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</si>
  <si>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</si>
  <si>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</si>
  <si>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</si>
  <si>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</si>
  <si>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</si>
  <si>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</si>
  <si>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</si>
  <si>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</si>
  <si>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</si>
  <si>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</si>
  <si>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</si>
  <si>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</si>
  <si>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</si>
  <si>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</si>
  <si>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</si>
  <si>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</si>
  <si>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</si>
  <si>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</si>
  <si>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</si>
  <si>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</si>
  <si>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</si>
  <si>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</si>
  <si>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</si>
  <si>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</si>
  <si>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</si>
  <si>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</si>
  <si>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</si>
  <si>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</si>
  <si>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</si>
  <si>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</si>
  <si>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</si>
  <si>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</si>
  <si>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</si>
  <si>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</si>
  <si>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</si>
  <si>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</si>
  <si>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</si>
  <si>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</si>
  <si>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</si>
  <si>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</si>
  <si>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</si>
  <si>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</si>
  <si>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</si>
  <si>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</si>
  <si>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</si>
  <si>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</si>
  <si>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</si>
  <si>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</si>
  <si>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</si>
  <si>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</si>
  <si>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</si>
  <si>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</si>
  <si>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</si>
  <si>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</si>
  <si>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</si>
  <si>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</si>
  <si>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</si>
  <si>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</si>
  <si>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</si>
  <si>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</si>
  <si>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</si>
  <si>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</si>
  <si>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</si>
  <si>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</si>
  <si>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</si>
  <si>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</si>
  <si>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</si>
  <si>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</si>
  <si>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</si>
  <si>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</si>
  <si>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</si>
  <si>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</si>
  <si>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</si>
  <si>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</si>
  <si>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</si>
  <si>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</si>
  <si>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</si>
  <si>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</si>
  <si>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</si>
  <si>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</si>
  <si>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</si>
  <si>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</si>
  <si>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</si>
  <si>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</si>
  <si>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</si>
  <si>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</si>
  <si>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</si>
  <si>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</si>
  <si>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</si>
  <si>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</si>
  <si>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</si>
  <si>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</si>
  <si>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</si>
  <si>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</si>
  <si>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</si>
  <si>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</si>
  <si>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</si>
  <si>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</si>
  <si>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</si>
  <si>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</si>
  <si>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</si>
  <si>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</si>
  <si>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</si>
  <si>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</si>
  <si>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</si>
  <si>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</si>
  <si>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</si>
  <si>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</si>
  <si>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</si>
  <si>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</si>
  <si>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</si>
  <si>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</si>
  <si>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</si>
  <si>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</si>
  <si>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</si>
  <si>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</si>
  <si>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</si>
  <si>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</si>
  <si>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</si>
  <si>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</si>
  <si>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</si>
  <si>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</si>
  <si>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</si>
  <si>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</si>
  <si>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</si>
  <si>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</si>
  <si>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</si>
  <si>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</si>
  <si>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</si>
  <si>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</si>
  <si>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</si>
  <si>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</si>
  <si>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</si>
  <si>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</si>
  <si>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</si>
  <si>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</si>
  <si>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</si>
  <si>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</si>
  <si>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</si>
  <si>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</si>
  <si>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</si>
  <si>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</si>
  <si>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</si>
  <si>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</si>
  <si>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</si>
  <si>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</si>
  <si>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</si>
  <si>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</si>
  <si>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</si>
  <si>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</si>
  <si>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</si>
  <si>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</si>
  <si>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</si>
  <si>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</si>
  <si>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</si>
  <si>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</si>
  <si>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</si>
  <si>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</si>
  <si>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</si>
  <si>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</si>
  <si>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</si>
  <si>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</si>
  <si>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</si>
  <si>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</si>
  <si>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</si>
  <si>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</si>
  <si>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</si>
  <si>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</si>
  <si>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</si>
  <si>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</si>
  <si>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</si>
  <si>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</si>
  <si>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</si>
  <si>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</si>
  <si>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</si>
  <si>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</si>
  <si>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</si>
  <si>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</si>
  <si>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</si>
  <si>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</si>
  <si>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</si>
  <si>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</si>
  <si>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</si>
  <si>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</si>
  <si>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</si>
  <si>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</si>
  <si>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</si>
  <si>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</si>
  <si>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</si>
  <si>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</si>
  <si>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</si>
  <si>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</si>
  <si>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</si>
  <si>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</si>
  <si>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</si>
  <si>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</si>
  <si>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</si>
  <si>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</si>
  <si>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</si>
  <si>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</si>
  <si>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</si>
  <si>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</si>
  <si>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</si>
  <si>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</si>
  <si>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</si>
  <si>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</si>
  <si>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</si>
  <si>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</si>
  <si>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</si>
  <si>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</si>
  <si>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</si>
  <si>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</si>
  <si>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</si>
  <si>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</si>
  <si>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</si>
  <si>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</si>
  <si>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</si>
  <si>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</si>
  <si>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</si>
  <si>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</si>
  <si>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</si>
  <si>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</si>
  <si>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</si>
  <si>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</si>
  <si>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</si>
  <si>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</si>
  <si>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</si>
  <si>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</si>
  <si>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</si>
  <si>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</si>
  <si>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</si>
  <si>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</si>
  <si>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</si>
  <si>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</si>
  <si>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</si>
  <si>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</si>
  <si>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</si>
  <si>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</si>
  <si>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</si>
  <si>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</si>
  <si>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</si>
  <si>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</si>
  <si>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</si>
  <si>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</si>
  <si>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</si>
  <si>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</si>
  <si>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</si>
  <si>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</si>
  <si>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</si>
  <si>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</si>
  <si>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</si>
  <si>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</si>
  <si>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</si>
  <si>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</si>
  <si>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</si>
  <si>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</si>
  <si>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</si>
  <si>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</si>
  <si>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</si>
  <si>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</si>
  <si>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</si>
  <si>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</si>
  <si>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</si>
  <si>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</si>
  <si>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</si>
  <si>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</si>
  <si>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</si>
  <si>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</si>
  <si>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</si>
  <si>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</si>
  <si>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</si>
  <si>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</si>
  <si>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</si>
  <si>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</si>
  <si>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</si>
  <si>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</si>
  <si>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</si>
  <si>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</si>
  <si>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</si>
  <si>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</si>
  <si>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</si>
  <si>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</si>
  <si>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</si>
  <si>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</si>
  <si>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</si>
  <si>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</si>
  <si>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</si>
  <si>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</si>
  <si>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</si>
  <si>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</si>
  <si>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</si>
  <si>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</si>
  <si>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</si>
  <si>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</si>
  <si>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</si>
  <si>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</si>
  <si>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</si>
  <si>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</si>
  <si>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</si>
  <si>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</si>
  <si>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</si>
  <si>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</si>
  <si>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</si>
  <si>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</si>
  <si>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</si>
  <si>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</si>
  <si>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</si>
  <si>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</si>
  <si>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</si>
  <si>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</si>
  <si>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</si>
  <si>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</si>
  <si>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</si>
  <si>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</si>
  <si>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</si>
  <si>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</si>
  <si>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</si>
  <si>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</si>
  <si>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</si>
  <si>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</si>
  <si>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</si>
  <si>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</si>
  <si>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</si>
  <si>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</si>
  <si>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</si>
  <si>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</si>
  <si>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</si>
  <si>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</si>
  <si>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</si>
  <si>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</si>
  <si>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</si>
  <si>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</si>
  <si>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</si>
  <si>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</si>
  <si>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</si>
  <si>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</si>
  <si>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</si>
  <si>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</si>
  <si>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</si>
  <si>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</si>
  <si>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</si>
  <si>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</si>
  <si>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</si>
  <si>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</si>
  <si>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</si>
  <si>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</si>
  <si>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</si>
  <si>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</si>
  <si>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</si>
  <si>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</si>
  <si>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</si>
  <si>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</si>
  <si>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</si>
  <si>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</si>
  <si>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</si>
  <si>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</si>
  <si>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</si>
  <si>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</si>
  <si>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</si>
  <si>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</si>
  <si>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</si>
  <si>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</si>
  <si>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</si>
  <si>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</si>
  <si>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</si>
  <si>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</si>
  <si>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</si>
  <si>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</si>
  <si>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</si>
  <si>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</si>
  <si>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</si>
  <si>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</si>
  <si>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</si>
  <si>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</si>
  <si>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</si>
  <si>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</si>
  <si>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</si>
  <si>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</si>
  <si>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</si>
  <si>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</si>
  <si>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</si>
  <si>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</si>
  <si>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</si>
  <si>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</si>
  <si>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</si>
  <si>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</si>
  <si>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</si>
  <si>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</si>
  <si>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</si>
  <si>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</si>
  <si>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</si>
  <si>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</si>
  <si>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</si>
  <si>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</si>
  <si>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</si>
  <si>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</si>
  <si>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</si>
  <si>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</si>
  <si>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</si>
  <si>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</si>
  <si>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</si>
  <si>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</si>
  <si>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</si>
  <si>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</si>
  <si>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</si>
  <si>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</si>
  <si>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</si>
  <si>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</si>
  <si>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</si>
  <si>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</si>
  <si>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</si>
  <si>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</si>
  <si>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</si>
  <si>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</si>
  <si>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</si>
  <si>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</si>
  <si>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</si>
  <si>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</si>
  <si>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</si>
  <si>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</si>
  <si>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</si>
  <si>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</si>
  <si>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</si>
  <si>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</si>
  <si>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</si>
  <si>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</si>
  <si>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</si>
  <si>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</si>
  <si>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</si>
  <si>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</si>
  <si>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</si>
  <si>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</si>
  <si>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</si>
  <si>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</si>
  <si>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</si>
  <si>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</si>
  <si>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</si>
  <si>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</si>
  <si>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</si>
  <si>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</si>
  <si>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</si>
  <si>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</si>
  <si>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</si>
  <si>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</si>
  <si>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</si>
  <si>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</si>
  <si>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</si>
  <si>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</si>
  <si>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</si>
  <si>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</si>
  <si>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</si>
  <si>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</si>
  <si>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</si>
  <si>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</si>
  <si>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</si>
  <si>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</si>
  <si>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</si>
  <si>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</si>
  <si>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</si>
  <si>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</si>
  <si>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</si>
  <si>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</si>
  <si>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</si>
  <si>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</si>
  <si>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</si>
  <si>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</si>
  <si>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</si>
  <si>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</si>
  <si>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</si>
  <si>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</si>
  <si>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</si>
  <si>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</si>
  <si>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</si>
  <si>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</si>
  <si>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</si>
  <si>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</si>
  <si>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</si>
  <si>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</si>
  <si>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</si>
  <si>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</si>
  <si>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</si>
  <si>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</si>
  <si>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</si>
  <si>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</si>
  <si>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</si>
  <si>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</si>
  <si>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</si>
  <si>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</si>
  <si>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</si>
  <si>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</si>
  <si>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</si>
  <si>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</si>
  <si>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</si>
  <si>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</si>
  <si>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</si>
  <si>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</si>
  <si>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</si>
  <si>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</si>
  <si>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</si>
  <si>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</si>
  <si>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</si>
  <si>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</si>
  <si>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</si>
  <si>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</si>
  <si>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</si>
  <si>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</si>
  <si>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</si>
  <si>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</si>
  <si>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</si>
  <si>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</si>
  <si>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</si>
  <si>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</si>
  <si>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</si>
  <si>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</si>
  <si>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</si>
  <si>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</si>
  <si>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</si>
  <si>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</si>
  <si>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</si>
  <si>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</si>
  <si>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</si>
  <si>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</si>
  <si>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</si>
  <si>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</si>
  <si>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</si>
  <si>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</si>
  <si>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</si>
  <si>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</si>
  <si>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</si>
  <si>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</si>
  <si>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</si>
  <si>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</si>
  <si>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</si>
  <si>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</si>
  <si>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</si>
  <si>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</si>
  <si>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</si>
  <si>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</si>
  <si>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</si>
  <si>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</si>
  <si>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</si>
  <si>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</si>
  <si>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</si>
  <si>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</si>
  <si>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</si>
  <si>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</si>
  <si>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</si>
  <si>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</si>
  <si>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</si>
  <si>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</si>
  <si>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</si>
  <si>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</si>
  <si>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</si>
  <si>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</si>
  <si>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</si>
  <si>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</si>
  <si>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</si>
  <si>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</si>
  <si>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</si>
  <si>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</si>
  <si>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</si>
  <si>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</si>
  <si>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</si>
  <si>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</si>
  <si>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</si>
  <si>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</si>
  <si>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</si>
  <si>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</si>
  <si>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</si>
  <si>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</si>
  <si>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</si>
  <si>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</si>
  <si>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</si>
  <si>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</si>
  <si>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</si>
  <si>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</si>
  <si>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</si>
  <si>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</si>
  <si>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</si>
  <si>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</si>
  <si>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</si>
  <si>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</si>
  <si>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</si>
  <si>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</si>
  <si>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</si>
  <si>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</si>
  <si>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</si>
  <si>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</si>
  <si>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</si>
  <si>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</si>
  <si>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</si>
  <si>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</si>
  <si>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</si>
  <si>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</si>
  <si>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</si>
  <si>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</si>
  <si>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</si>
  <si>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</si>
  <si>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</si>
  <si>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</si>
  <si>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</si>
  <si>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</si>
  <si>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</si>
  <si>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</si>
  <si>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</si>
  <si>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</si>
  <si>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</si>
  <si>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</si>
  <si>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</si>
  <si>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</si>
  <si>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</si>
  <si>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</si>
  <si>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</si>
  <si>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</si>
  <si>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</si>
  <si>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</si>
  <si>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</si>
  <si>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</si>
  <si>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</si>
  <si>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</si>
  <si>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</si>
  <si>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</si>
  <si>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</si>
  <si>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</si>
  <si>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</si>
  <si>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</si>
  <si>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</si>
  <si>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</si>
  <si>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</si>
  <si>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</si>
  <si>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</si>
  <si>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</si>
  <si>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</si>
  <si>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</si>
  <si>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</si>
  <si>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</si>
  <si>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</si>
  <si>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</si>
  <si>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</si>
  <si>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</si>
  <si>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</si>
  <si>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</si>
  <si>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</si>
  <si>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</si>
  <si>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</si>
  <si>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</si>
  <si>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</si>
  <si>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</si>
  <si>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</si>
  <si>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</si>
  <si>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</si>
  <si>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</si>
  <si>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</si>
  <si>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</si>
  <si>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</si>
  <si>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</si>
  <si>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</si>
  <si>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</si>
  <si>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</si>
  <si>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</si>
  <si>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</si>
  <si>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</si>
  <si>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</si>
  <si>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</si>
  <si>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</si>
  <si>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</si>
  <si>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</si>
  <si>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</si>
  <si>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</si>
  <si>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</si>
  <si>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</si>
  <si>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</si>
  <si>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</si>
  <si>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</si>
  <si>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</si>
  <si>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</si>
  <si>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</si>
  <si>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</si>
  <si>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</si>
  <si>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</si>
  <si>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</si>
  <si>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</si>
  <si>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</si>
  <si>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</si>
  <si>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</si>
  <si>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</si>
  <si>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</si>
  <si>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</si>
  <si>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</si>
  <si>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</si>
  <si>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</si>
  <si>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</si>
  <si>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</si>
  <si>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</si>
  <si>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</si>
  <si>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</si>
  <si>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</si>
  <si>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</si>
  <si>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</si>
  <si>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</si>
  <si>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</si>
  <si>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</si>
  <si>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</si>
  <si>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</si>
  <si>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</si>
  <si>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</si>
  <si>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</si>
  <si>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</si>
  <si>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</si>
  <si>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</si>
  <si>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</si>
  <si>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</si>
  <si>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</si>
  <si>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</si>
  <si>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</si>
  <si>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</si>
  <si>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</si>
  <si>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</si>
  <si>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</si>
  <si>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</si>
  <si>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</si>
  <si>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</si>
  <si>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</si>
  <si>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</si>
  <si>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</si>
  <si>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</si>
  <si>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</si>
  <si>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</si>
  <si>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</si>
  <si>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</si>
  <si>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</si>
  <si>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</si>
  <si>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</si>
  <si>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</si>
  <si>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</si>
  <si>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</si>
  <si>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</si>
  <si>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</si>
  <si>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</si>
  <si>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</si>
  <si>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</si>
  <si>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</si>
  <si>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</si>
  <si>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</si>
  <si>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</si>
  <si>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</si>
  <si>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</si>
  <si>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</si>
  <si>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</si>
  <si>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</si>
  <si>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</si>
  <si>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</si>
  <si>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</si>
  <si>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</si>
  <si>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</si>
  <si>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</si>
  <si>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</si>
  <si>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</si>
  <si>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</si>
  <si>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</si>
  <si>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</si>
  <si>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</si>
  <si>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</si>
  <si>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</si>
  <si>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</si>
  <si>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</si>
  <si>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</si>
  <si>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</si>
  <si>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</si>
  <si>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</si>
  <si>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</si>
  <si>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</si>
  <si>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</si>
  <si>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</si>
  <si>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</si>
  <si>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</si>
  <si>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</si>
  <si>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</si>
  <si>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</si>
  <si>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</si>
  <si>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</si>
  <si>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</si>
  <si>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</si>
  <si>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</si>
  <si>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</si>
  <si>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</si>
  <si>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</si>
  <si>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</si>
  <si>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</si>
  <si>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</si>
  <si>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</si>
  <si>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</si>
  <si>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</si>
  <si>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</si>
  <si>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</si>
  <si>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</si>
  <si>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</si>
  <si>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</si>
  <si>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</si>
  <si>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</si>
  <si>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</si>
  <si>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</si>
  <si>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</si>
  <si>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</si>
  <si>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</si>
  <si>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</si>
  <si>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</si>
  <si>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</si>
  <si>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</si>
  <si>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</si>
  <si>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</si>
  <si>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</si>
  <si>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</si>
  <si>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</si>
  <si>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</si>
  <si>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</si>
  <si>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</si>
  <si>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</si>
  <si>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</si>
  <si>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</si>
  <si>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</si>
  <si>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</si>
  <si>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</si>
  <si>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</si>
  <si>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</si>
  <si>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</si>
  <si>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</si>
  <si>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</si>
  <si>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</si>
  <si>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</si>
  <si>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</si>
  <si>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</si>
  <si>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</si>
  <si>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</si>
  <si>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</si>
  <si>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</si>
  <si>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</si>
  <si>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</si>
  <si>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</si>
  <si>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</si>
  <si>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</si>
  <si>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</si>
  <si>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</si>
  <si>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</si>
  <si>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</si>
  <si>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</si>
  <si>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</si>
  <si>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</si>
  <si>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</si>
  <si>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</si>
  <si>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</si>
  <si>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</si>
  <si>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</si>
  <si>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</si>
  <si>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</si>
  <si>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</si>
  <si>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</si>
  <si>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</si>
  <si>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</si>
  <si>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</si>
  <si>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</si>
  <si>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</si>
  <si>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</si>
  <si>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</si>
  <si>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</si>
  <si>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</si>
  <si>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</si>
  <si>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</si>
  <si>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</si>
  <si>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</si>
  <si>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</si>
  <si>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</si>
  <si>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</si>
  <si>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</si>
  <si>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</si>
  <si>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</si>
  <si>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</si>
  <si>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</si>
  <si>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</si>
  <si>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</si>
  <si>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</si>
  <si>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</si>
  <si>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</si>
  <si>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</si>
  <si>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</si>
  <si>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</si>
  <si>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</si>
  <si>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</si>
  <si>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</si>
  <si>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</si>
  <si>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</si>
  <si>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</si>
  <si>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</si>
  <si>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</si>
  <si>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</si>
  <si>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</si>
  <si>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</si>
  <si>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</si>
  <si>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</si>
  <si>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</si>
  <si>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</si>
  <si>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</si>
  <si>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</si>
  <si>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</si>
  <si>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</si>
  <si>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</si>
  <si>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</si>
  <si>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</si>
  <si>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</si>
  <si>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</si>
  <si>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</si>
  <si>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</si>
  <si>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</si>
  <si>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</si>
  <si>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</si>
  <si>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</si>
  <si>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</si>
  <si>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</si>
  <si>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</si>
  <si>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</si>
  <si>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</si>
  <si>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</si>
  <si>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</si>
  <si>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</si>
  <si>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</si>
  <si>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</si>
  <si>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</si>
  <si>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</si>
  <si>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</si>
  <si>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</si>
  <si>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</si>
  <si>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</si>
  <si>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</si>
  <si>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</si>
  <si>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</si>
  <si>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</si>
  <si>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</si>
  <si>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</si>
  <si>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</si>
  <si>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</si>
  <si>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</si>
  <si>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</si>
  <si>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</si>
  <si>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</si>
  <si>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</si>
  <si>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</si>
  <si>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</si>
  <si>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</si>
  <si>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</si>
  <si>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</si>
  <si>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</si>
  <si>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</si>
  <si>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</si>
  <si>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</si>
  <si>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</si>
  <si>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</si>
  <si>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</si>
  <si>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</si>
  <si>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</si>
  <si>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</si>
  <si>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</si>
  <si>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</si>
  <si>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</si>
  <si>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</si>
  <si>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</si>
  <si>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</si>
  <si>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</si>
  <si>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</si>
  <si>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</si>
  <si>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</si>
  <si>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</si>
  <si>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</si>
  <si>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</si>
  <si>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</si>
  <si>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</si>
  <si>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</si>
  <si>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</si>
  <si>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</si>
  <si>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</si>
  <si>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</si>
  <si>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</si>
  <si>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</si>
  <si>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</si>
  <si>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</si>
  <si>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</si>
  <si>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</si>
  <si>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</si>
  <si>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</si>
  <si>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</si>
  <si>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</si>
  <si>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</si>
  <si>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</si>
  <si>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</si>
  <si>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</si>
  <si>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</si>
  <si>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</si>
  <si>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</si>
  <si>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</si>
  <si>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</si>
  <si>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</si>
  <si>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</si>
  <si>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</si>
  <si>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</si>
  <si>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</si>
  <si>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</si>
  <si>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</si>
  <si>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</si>
  <si>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</si>
  <si>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</si>
  <si>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</si>
  <si>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</si>
  <si>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</si>
  <si>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</si>
  <si>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</si>
  <si>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</si>
  <si>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</si>
  <si>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</si>
  <si>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</si>
  <si>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</si>
  <si>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</si>
  <si>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</si>
  <si>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</si>
  <si>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</si>
  <si>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</si>
  <si>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</si>
  <si>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</si>
  <si>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</si>
  <si>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</si>
  <si>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</si>
  <si>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</si>
  <si>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</si>
  <si>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</si>
  <si>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</si>
  <si>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</si>
  <si>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</si>
  <si>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</si>
  <si>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</si>
  <si>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</si>
  <si>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</si>
  <si>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</si>
  <si>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</si>
  <si>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</si>
  <si>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</si>
  <si>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</si>
  <si>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</si>
  <si>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</si>
  <si>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</si>
  <si>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</si>
  <si>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</si>
  <si>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</si>
  <si>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</si>
  <si>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</si>
  <si>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</si>
  <si>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</si>
  <si>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</si>
  <si>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</si>
  <si>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</si>
  <si>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</si>
  <si>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</si>
  <si>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</si>
  <si>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</si>
  <si>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</si>
  <si>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</si>
  <si>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</si>
  <si>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</si>
  <si>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</si>
  <si>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</si>
  <si>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</si>
  <si>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</si>
  <si>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</si>
  <si>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</si>
  <si>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</si>
  <si>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</si>
  <si>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</si>
  <si>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</si>
  <si>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</si>
  <si>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</si>
  <si>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</si>
  <si>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</si>
  <si>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</si>
  <si>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</si>
  <si>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</si>
  <si>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</si>
  <si>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</si>
  <si>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</si>
  <si>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</si>
  <si>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</si>
  <si>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</si>
  <si>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</si>
  <si>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</si>
  <si>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</si>
  <si>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</si>
  <si>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</si>
  <si>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</si>
  <si>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</si>
  <si>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</si>
  <si>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</si>
  <si>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</si>
  <si>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</si>
  <si>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</si>
  <si>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</si>
  <si>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</si>
  <si>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</si>
  <si>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</si>
  <si>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</si>
  <si>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</si>
  <si>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</si>
  <si>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</si>
  <si>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</si>
  <si>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</si>
  <si>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</si>
  <si>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</si>
  <si>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</si>
  <si>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</si>
  <si>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</si>
  <si>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</si>
  <si>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</si>
  <si>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</si>
  <si>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</si>
  <si>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</si>
  <si>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</si>
  <si>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</si>
  <si>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</si>
  <si>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</si>
  <si>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</si>
  <si>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</si>
  <si>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</si>
  <si>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</si>
  <si>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</si>
  <si>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</si>
  <si>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</si>
  <si>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</si>
  <si>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</si>
  <si>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</si>
  <si>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</si>
  <si>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</si>
  <si>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</si>
  <si>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</si>
  <si>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</si>
  <si>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</si>
  <si>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</si>
  <si>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</si>
  <si>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</si>
  <si>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</si>
  <si>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</si>
  <si>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</si>
  <si>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</si>
  <si>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</si>
  <si>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</si>
  <si>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</si>
  <si>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</si>
  <si>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</si>
  <si>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</si>
  <si>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</si>
  <si>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</si>
  <si>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</si>
  <si>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</si>
  <si>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</si>
  <si>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</si>
  <si>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</si>
  <si>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</si>
  <si>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</si>
  <si>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</si>
  <si>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</si>
  <si>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</si>
  <si>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</si>
  <si>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</si>
  <si>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</si>
  <si>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</si>
  <si>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</si>
  <si>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</si>
  <si>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</si>
  <si>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</si>
  <si>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</si>
  <si>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</si>
  <si>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</si>
  <si>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</si>
  <si>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</si>
  <si>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</si>
  <si>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</si>
  <si>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</si>
  <si>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</si>
  <si>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</si>
  <si>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</si>
  <si>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</si>
  <si>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</si>
  <si>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</si>
  <si>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</si>
  <si>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</si>
  <si>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</si>
  <si>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</si>
  <si>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</si>
  <si>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</si>
  <si>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</si>
  <si>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</si>
  <si>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</si>
  <si>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</si>
  <si>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</si>
  <si>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</si>
  <si>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</si>
  <si>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</si>
  <si>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</si>
  <si>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</si>
  <si>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</si>
  <si>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</si>
  <si>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</si>
  <si>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</si>
  <si>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</si>
  <si>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</si>
  <si>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</si>
  <si>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</si>
  <si>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</si>
  <si>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</si>
  <si>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</si>
  <si>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</si>
  <si>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</si>
  <si>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</si>
  <si>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</si>
  <si>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</si>
  <si>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</si>
  <si>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</si>
  <si>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</si>
  <si>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</si>
  <si>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</si>
  <si>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</si>
  <si>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</si>
  <si>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</si>
  <si>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</si>
  <si>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</si>
  <si>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</si>
  <si>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</si>
  <si>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</si>
  <si>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</si>
  <si>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</si>
  <si>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</si>
  <si>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</si>
  <si>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</si>
  <si>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</si>
  <si>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</si>
  <si>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</si>
  <si>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</si>
  <si>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</si>
  <si>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</si>
  <si>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</si>
  <si>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</si>
  <si>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</si>
  <si>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</si>
  <si>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</si>
  <si>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</si>
  <si>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</si>
  <si>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</si>
  <si>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</si>
  <si>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</si>
  <si>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</si>
  <si>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</si>
  <si>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</si>
  <si>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</si>
  <si>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</si>
  <si>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</si>
  <si>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</si>
  <si>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</si>
  <si>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</si>
  <si>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</si>
  <si>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</si>
  <si>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</si>
  <si>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</si>
  <si>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</si>
  <si>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</si>
  <si>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</si>
  <si>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</si>
  <si>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</si>
  <si>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</si>
  <si>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</si>
  <si>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</si>
  <si>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</si>
  <si>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</si>
  <si>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</si>
  <si>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</si>
  <si>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</si>
  <si>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</si>
  <si>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</si>
  <si>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</si>
  <si>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</si>
  <si>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</si>
  <si>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</si>
  <si>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</si>
  <si>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</si>
  <si>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</si>
  <si>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</si>
  <si>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</si>
  <si>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</si>
  <si>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</si>
  <si>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</si>
  <si>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</si>
  <si>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</si>
  <si>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</si>
  <si>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</si>
  <si>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</si>
  <si>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</si>
  <si>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</si>
  <si>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</si>
  <si>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</si>
  <si>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</si>
  <si>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</si>
  <si>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</si>
  <si>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</si>
  <si>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</si>
  <si>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</si>
  <si>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</si>
  <si>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</si>
  <si>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</si>
  <si>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</si>
  <si>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</si>
  <si>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</si>
  <si>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</si>
  <si>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</si>
  <si>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</si>
  <si>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</si>
  <si>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</si>
  <si>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</si>
  <si>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</si>
  <si>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</si>
  <si>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</si>
  <si>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</si>
  <si>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</si>
  <si>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</si>
  <si>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</si>
  <si>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</si>
  <si>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</si>
  <si>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</si>
  <si>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</si>
  <si>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</si>
  <si>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</si>
  <si>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</si>
  <si>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</si>
  <si>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</si>
  <si>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</si>
  <si>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</si>
  <si>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</si>
  <si>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</si>
  <si>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</si>
  <si>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</si>
  <si>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</si>
  <si>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</si>
  <si>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</si>
  <si>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</si>
  <si>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</si>
  <si>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</si>
  <si>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</si>
  <si>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</si>
  <si>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</si>
  <si>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</si>
  <si>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</si>
  <si>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</si>
  <si>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</si>
  <si>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</si>
  <si>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</si>
  <si>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</si>
  <si>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</si>
  <si>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</si>
  <si>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</si>
  <si>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</si>
  <si>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</si>
  <si>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</si>
  <si>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</si>
  <si>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</si>
  <si>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</si>
  <si>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</si>
  <si>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</si>
  <si>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</si>
  <si>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</si>
  <si>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</si>
  <si>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</si>
  <si>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</si>
  <si>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</si>
  <si>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</si>
  <si>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</si>
  <si>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</si>
  <si>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</si>
  <si>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</si>
  <si>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</si>
  <si>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</si>
  <si>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</si>
  <si>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</si>
  <si>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</si>
  <si>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</si>
  <si>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</si>
  <si>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</si>
  <si>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</si>
  <si>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</si>
  <si>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</si>
  <si>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</si>
  <si>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</si>
  <si>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</si>
  <si>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</si>
  <si>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</si>
  <si>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</si>
  <si>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</si>
  <si>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</si>
  <si>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</si>
  <si>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</si>
  <si>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</si>
  <si>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</si>
  <si>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</si>
  <si>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</si>
  <si>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</si>
  <si>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</si>
  <si>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</si>
  <si>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</si>
  <si>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</si>
  <si>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</si>
  <si>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</si>
  <si>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</si>
  <si>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</si>
  <si>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</si>
  <si>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</si>
  <si>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</si>
  <si>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</si>
  <si>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</si>
  <si>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</si>
  <si>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</si>
  <si>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</si>
  <si>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</si>
  <si>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</si>
  <si>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</si>
  <si>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</si>
  <si>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</si>
  <si>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</si>
  <si>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</si>
  <si>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</si>
  <si>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</si>
  <si>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</si>
  <si>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</si>
  <si>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</si>
  <si>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</si>
  <si>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</si>
  <si>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</si>
  <si>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</si>
  <si>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</si>
  <si>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</si>
  <si>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</si>
  <si>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</si>
  <si>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</si>
  <si>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</si>
  <si>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</si>
  <si>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</si>
  <si>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</si>
  <si>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</si>
  <si>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</si>
  <si>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</si>
  <si>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</si>
  <si>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</si>
  <si>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</si>
  <si>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</si>
  <si>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</si>
  <si>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</si>
  <si>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</si>
  <si>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</si>
  <si>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</si>
  <si>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</si>
  <si>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</si>
  <si>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</si>
  <si>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</si>
  <si>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</si>
  <si>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</si>
  <si>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</si>
  <si>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</si>
  <si>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</si>
  <si>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</si>
  <si>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</si>
  <si>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</si>
  <si>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</si>
  <si>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</si>
  <si>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</si>
  <si>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</si>
  <si>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</si>
  <si>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</si>
  <si>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</si>
  <si>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</si>
  <si>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</si>
  <si>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</si>
  <si>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</si>
  <si>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</si>
  <si>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</si>
  <si>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</si>
  <si>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</si>
  <si>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</si>
  <si>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</si>
  <si>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</si>
  <si>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</si>
  <si>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</si>
  <si>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</si>
  <si>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</si>
  <si>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</si>
  <si>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</si>
  <si>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</si>
  <si>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</si>
  <si>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</si>
  <si>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</si>
  <si>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</si>
  <si>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</si>
  <si>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</si>
  <si>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</si>
  <si>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</si>
  <si>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</si>
  <si>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</si>
  <si>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</si>
  <si>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</si>
  <si>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</si>
  <si>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</si>
  <si>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</si>
  <si>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</si>
  <si>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</si>
  <si>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</si>
  <si>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</si>
  <si>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</si>
  <si>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</si>
  <si>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</si>
  <si>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</si>
  <si>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</si>
  <si>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</si>
  <si>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</si>
  <si>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</si>
  <si>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</si>
  <si>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</si>
  <si>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</si>
  <si>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</si>
  <si>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</si>
  <si>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</si>
  <si>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</si>
  <si>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</si>
  <si>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</si>
  <si>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</si>
  <si>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</si>
  <si>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</si>
  <si>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</si>
  <si>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</si>
  <si>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</si>
  <si>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</si>
  <si>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</si>
  <si>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</si>
  <si>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</si>
  <si>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</si>
  <si>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</si>
  <si>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</si>
  <si>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</si>
  <si>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</si>
  <si>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</si>
  <si>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</si>
  <si>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</si>
  <si>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</si>
  <si>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</si>
  <si>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</si>
  <si>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</si>
  <si>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</si>
  <si>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</si>
  <si>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</si>
  <si>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</si>
  <si>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</si>
  <si>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</si>
  <si>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</si>
  <si>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</si>
  <si>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</si>
  <si>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</si>
  <si>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</si>
  <si>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</si>
  <si>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</si>
  <si>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</si>
  <si>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</si>
  <si>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</si>
  <si>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</si>
  <si>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</si>
  <si>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</si>
  <si>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</si>
  <si>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</si>
  <si>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</si>
  <si>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</si>
  <si>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</si>
  <si>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</si>
  <si>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</si>
  <si>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</si>
  <si>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</si>
  <si>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</si>
  <si>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</si>
  <si>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</si>
  <si>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</si>
  <si>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</si>
  <si>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</si>
  <si>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</si>
  <si>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</si>
  <si>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</si>
  <si>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</si>
  <si>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</si>
  <si>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</si>
  <si>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</si>
  <si>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</si>
  <si>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</si>
  <si>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</si>
  <si>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</si>
  <si>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</si>
  <si>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</si>
  <si>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</si>
  <si>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</si>
  <si>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</si>
  <si>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</si>
  <si>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</si>
  <si>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</si>
  <si>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</si>
  <si>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</si>
  <si>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</si>
  <si>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</si>
  <si>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</si>
  <si>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</si>
  <si>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</si>
  <si>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</si>
  <si>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</si>
  <si>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</si>
  <si>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</si>
  <si>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</si>
  <si>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</si>
  <si>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</si>
  <si>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</si>
  <si>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</si>
  <si>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</si>
  <si>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</si>
  <si>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</si>
  <si>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</si>
  <si>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</si>
  <si>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</si>
  <si>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</si>
  <si>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</si>
  <si>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</si>
  <si>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</si>
  <si>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</si>
  <si>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</si>
  <si>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</si>
  <si>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</si>
  <si>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</si>
  <si>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</si>
  <si>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</si>
  <si>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</si>
  <si>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</si>
  <si>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</si>
  <si>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</si>
  <si>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</si>
  <si>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</si>
  <si>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</si>
  <si>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</si>
  <si>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</si>
  <si>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</si>
  <si>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</si>
  <si>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</si>
  <si>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</si>
  <si>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</si>
  <si>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</si>
  <si>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</si>
  <si>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</si>
  <si>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</si>
  <si>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</si>
  <si>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</si>
  <si>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</si>
  <si>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</si>
  <si>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</si>
  <si>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</si>
  <si>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</si>
  <si>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</si>
  <si>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</si>
  <si>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</si>
  <si>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</si>
  <si>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</si>
  <si>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</si>
  <si>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</si>
  <si>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</si>
  <si>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</si>
  <si>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</si>
  <si>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</si>
  <si>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</si>
  <si>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</si>
  <si>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</si>
  <si>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</si>
  <si>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</si>
  <si>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</si>
  <si>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</si>
  <si>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</si>
  <si>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</si>
  <si>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</si>
  <si>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</si>
  <si>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</si>
  <si>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</si>
  <si>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</si>
  <si>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</si>
  <si>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</si>
  <si>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</si>
  <si>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</si>
  <si>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</si>
  <si>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</si>
  <si>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</si>
  <si>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</si>
  <si>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</si>
  <si>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</si>
  <si>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</si>
  <si>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</si>
  <si>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</si>
  <si>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</si>
  <si>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</si>
  <si>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</si>
  <si>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</si>
  <si>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</si>
  <si>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</si>
  <si>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</si>
  <si>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</si>
  <si>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</si>
  <si>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</si>
  <si>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</si>
  <si>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</si>
  <si>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</si>
  <si>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</si>
  <si>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</si>
  <si>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</si>
  <si>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</si>
  <si>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</si>
  <si>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</si>
  <si>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</si>
  <si>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</si>
  <si>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</si>
  <si>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</si>
  <si>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</si>
  <si>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</si>
  <si>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</si>
  <si>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</si>
  <si>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</si>
  <si>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</si>
  <si>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</si>
  <si>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</si>
  <si>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</si>
  <si>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</si>
  <si>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</si>
  <si>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</si>
  <si>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</si>
  <si>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</si>
  <si>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</si>
  <si>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</si>
  <si>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</si>
  <si>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</si>
  <si>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</si>
  <si>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</si>
  <si>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</si>
  <si>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</si>
  <si>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</si>
  <si>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</si>
  <si>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</si>
  <si>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</si>
  <si>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</si>
  <si>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</si>
  <si>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</si>
  <si>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</si>
  <si>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</si>
  <si>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</si>
  <si>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</si>
  <si>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</si>
  <si>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</si>
  <si>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</si>
  <si>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</si>
  <si>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</si>
  <si>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</si>
  <si>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</si>
  <si>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</si>
  <si>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</si>
  <si>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</si>
  <si>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</si>
  <si>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</si>
  <si>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</si>
  <si>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</si>
  <si>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</si>
  <si>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</si>
  <si>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</si>
  <si>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</si>
  <si>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</si>
  <si>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</si>
  <si>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</si>
  <si>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</si>
  <si>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</si>
  <si>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</si>
  <si>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</si>
  <si>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</si>
  <si>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</si>
  <si>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</si>
  <si>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</si>
  <si>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</si>
  <si>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</si>
  <si>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</si>
  <si>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</si>
  <si>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</si>
  <si>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</si>
  <si>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</si>
  <si>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</si>
  <si>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</si>
  <si>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</si>
  <si>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</si>
  <si>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</si>
  <si>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</si>
  <si>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</si>
  <si>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</si>
  <si>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</si>
  <si>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</si>
  <si>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</si>
  <si>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</si>
  <si>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</si>
  <si>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</si>
  <si>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</si>
  <si>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</si>
  <si>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</si>
  <si>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</si>
  <si>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</si>
  <si>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</si>
  <si>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</si>
  <si>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</si>
  <si>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</si>
  <si>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</si>
  <si>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</si>
  <si>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</si>
  <si>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</si>
  <si>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</si>
  <si>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</si>
  <si>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</si>
  <si>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</si>
  <si>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</si>
  <si>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</si>
  <si>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</si>
  <si>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</si>
  <si>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</si>
  <si>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</si>
  <si>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</si>
  <si>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</si>
  <si>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</si>
  <si>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</si>
  <si>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</si>
  <si>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</si>
  <si>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</si>
  <si>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</si>
  <si>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</si>
  <si>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</si>
  <si>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</si>
  <si>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</si>
  <si>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</si>
  <si>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</si>
  <si>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</si>
  <si>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</si>
  <si>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</si>
  <si>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</si>
  <si>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</si>
  <si>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</si>
  <si>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</si>
  <si>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</si>
  <si>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</si>
  <si>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</si>
  <si>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</si>
  <si>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</si>
  <si>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</si>
  <si>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</si>
  <si>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</si>
  <si>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</si>
  <si>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</si>
  <si>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</si>
  <si>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</si>
  <si>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</si>
  <si>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</si>
  <si>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</si>
  <si>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</si>
  <si>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</si>
  <si>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</si>
  <si>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</si>
  <si>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</si>
  <si>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</si>
  <si>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</si>
  <si>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</si>
  <si>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</si>
  <si>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</si>
  <si>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</si>
  <si>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</si>
  <si>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</si>
  <si>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</si>
  <si>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</si>
  <si>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</si>
  <si>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</si>
  <si>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</si>
  <si>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</si>
  <si>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</si>
  <si>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</si>
  <si>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</si>
  <si>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</si>
  <si>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</si>
  <si>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</si>
  <si>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</si>
  <si>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</si>
  <si>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</si>
  <si>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</si>
  <si>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</si>
  <si>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</si>
  <si>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</si>
  <si>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</si>
  <si>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</si>
  <si>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</si>
  <si>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</si>
  <si>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</si>
  <si>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</si>
  <si>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</si>
  <si>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</si>
  <si>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</si>
  <si>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</si>
  <si>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</si>
  <si>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</si>
  <si>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</si>
  <si>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</si>
  <si>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</si>
  <si>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</si>
  <si>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</si>
  <si>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</si>
  <si>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</si>
  <si>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</si>
  <si>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</si>
  <si>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</si>
  <si>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</si>
  <si>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</si>
  <si>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</si>
  <si>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</si>
  <si>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</si>
  <si>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</si>
  <si>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</si>
  <si>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</si>
  <si>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</si>
  <si>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</si>
  <si>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</si>
  <si>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</si>
  <si>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</si>
  <si>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</si>
  <si>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</si>
  <si>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</si>
  <si>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</si>
  <si>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</si>
  <si>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</si>
  <si>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</si>
  <si>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</si>
  <si>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</si>
  <si>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</si>
  <si>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</si>
  <si>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</si>
  <si>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</si>
  <si>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</si>
  <si>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</si>
  <si>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</si>
  <si>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</si>
  <si>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</si>
  <si>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</si>
  <si>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</si>
  <si>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</si>
  <si>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</si>
  <si>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</si>
  <si>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</si>
  <si>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</si>
  <si>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</si>
  <si>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</si>
  <si>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</si>
  <si>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</si>
  <si>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</si>
  <si>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</si>
  <si>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</si>
  <si>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</si>
  <si>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</si>
  <si>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</si>
  <si>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</si>
  <si>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</si>
  <si>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</si>
  <si>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</si>
  <si>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</si>
  <si>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</si>
  <si>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</si>
  <si>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</si>
  <si>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</si>
  <si>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</si>
  <si>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</si>
  <si>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</si>
  <si>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</si>
  <si>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</si>
  <si>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</si>
  <si>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</si>
  <si>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</si>
  <si>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</si>
  <si>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</si>
  <si>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</si>
  <si>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</si>
  <si>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</si>
  <si>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</si>
  <si>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</si>
  <si>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</si>
  <si>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</si>
  <si>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</si>
  <si>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</si>
  <si>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</si>
  <si>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</si>
  <si>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</si>
  <si>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</si>
  <si>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</si>
  <si>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</si>
  <si>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</si>
  <si>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</si>
  <si>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</si>
  <si>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</si>
  <si>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</si>
  <si>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</si>
  <si>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</si>
  <si>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</si>
  <si>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</si>
  <si>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</si>
  <si>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</si>
  <si>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</si>
  <si>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</si>
  <si>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</si>
  <si>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</si>
  <si>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</si>
  <si>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</si>
  <si>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</si>
  <si>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</si>
  <si>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</si>
  <si>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</si>
  <si>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</si>
  <si>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</si>
  <si>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</si>
  <si>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</si>
  <si>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</si>
  <si>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</si>
  <si>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</si>
  <si>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</si>
  <si>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</si>
  <si>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</si>
  <si>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</si>
  <si>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</si>
  <si>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</si>
  <si>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</si>
  <si>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</si>
  <si>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</si>
  <si>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</si>
  <si>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</si>
  <si>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</si>
  <si>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</si>
  <si>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</si>
  <si>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</si>
  <si>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</si>
  <si>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</si>
  <si>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</si>
  <si>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</si>
  <si>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</si>
  <si>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</si>
  <si>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</si>
  <si>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</si>
  <si>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</si>
  <si>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</si>
  <si>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</si>
  <si>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</si>
  <si>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</si>
  <si>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</si>
  <si>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</si>
  <si>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</si>
  <si>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</si>
  <si>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</si>
  <si>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</si>
  <si>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</si>
  <si>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</si>
  <si>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</si>
  <si>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</si>
  <si>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</si>
  <si>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</si>
  <si>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</si>
  <si>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</si>
  <si>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</si>
  <si>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</si>
  <si>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</si>
  <si>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</si>
  <si>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</si>
  <si>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</si>
  <si>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</si>
  <si>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</si>
  <si>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</si>
  <si>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</si>
  <si>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</si>
  <si>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</si>
  <si>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</si>
  <si>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</si>
  <si>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</si>
  <si>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</si>
  <si>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</si>
  <si>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</si>
  <si>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</si>
  <si>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</si>
  <si>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</si>
  <si>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</si>
  <si>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</si>
  <si>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</si>
  <si>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</si>
  <si>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</si>
  <si>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</si>
  <si>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</si>
  <si>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</si>
  <si>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</si>
  <si>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</si>
  <si>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</si>
  <si>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</si>
  <si>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</si>
  <si>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</si>
  <si>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</si>
  <si>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</si>
  <si>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</si>
  <si>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</si>
  <si>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</si>
  <si>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</si>
  <si>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</si>
  <si>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</si>
  <si>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</si>
  <si>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</si>
  <si>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</si>
  <si>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</si>
  <si>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</si>
  <si>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</si>
  <si>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</si>
  <si>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</si>
  <si>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</si>
  <si>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</si>
  <si>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</si>
  <si>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</si>
  <si>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</si>
  <si>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</si>
  <si>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</si>
  <si>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</si>
  <si>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</si>
  <si>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</si>
  <si>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</si>
  <si>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</si>
  <si>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</si>
  <si>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</si>
  <si>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</si>
  <si>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</si>
  <si>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</si>
  <si>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</si>
  <si>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</si>
  <si>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</si>
  <si>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</si>
  <si>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</si>
  <si>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</si>
  <si>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</si>
  <si>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</si>
  <si>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</si>
  <si>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</si>
  <si>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</si>
  <si>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</si>
  <si>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</si>
  <si>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</si>
  <si>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</si>
  <si>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</si>
  <si>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</si>
  <si>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</si>
  <si>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</si>
  <si>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</si>
  <si>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</si>
  <si>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</si>
  <si>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</si>
  <si>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</si>
  <si>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</si>
  <si>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</si>
  <si>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</si>
  <si>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</si>
  <si>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</si>
  <si>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</si>
  <si>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</si>
  <si>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</si>
  <si>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</si>
  <si>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</si>
  <si>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</si>
  <si>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</si>
  <si>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</si>
  <si>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</si>
  <si>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</si>
  <si>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</si>
  <si>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</si>
  <si>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</si>
  <si>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</si>
  <si>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</si>
  <si>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</si>
  <si>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</si>
  <si>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</si>
  <si>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</si>
  <si>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</si>
  <si>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</si>
  <si>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</si>
  <si>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</si>
  <si>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</si>
  <si>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</si>
  <si>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</si>
  <si>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</si>
  <si>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</si>
  <si>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</si>
  <si>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</si>
  <si>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</si>
  <si>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</si>
  <si>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</si>
  <si>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</si>
  <si>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</si>
  <si>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</si>
  <si>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</si>
  <si>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</si>
  <si>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</si>
  <si>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</si>
  <si>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</si>
  <si>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</si>
  <si>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</si>
  <si>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</si>
  <si>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</si>
  <si>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</si>
  <si>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</si>
  <si>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</si>
  <si>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</si>
  <si>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</si>
  <si>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</si>
  <si>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</si>
  <si>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</si>
  <si>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</si>
  <si>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</si>
  <si>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</si>
  <si>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</si>
  <si>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</si>
  <si>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</si>
  <si>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</si>
  <si>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</si>
  <si>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</si>
  <si>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</si>
  <si>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</si>
  <si>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</si>
  <si>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</si>
  <si>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</si>
  <si>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</si>
  <si>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</si>
  <si>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</si>
  <si>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</si>
  <si>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</si>
  <si>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</si>
  <si>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</si>
  <si>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</si>
  <si>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</si>
  <si>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</si>
  <si>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</si>
  <si>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</si>
  <si>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</si>
  <si>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</si>
  <si>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</si>
  <si>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</si>
  <si>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</si>
  <si>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</si>
  <si>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</si>
  <si>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</si>
  <si>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</si>
  <si>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</si>
  <si>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</si>
  <si>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</si>
  <si>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</si>
  <si>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</si>
  <si>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</si>
  <si>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</si>
  <si>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</si>
  <si>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</si>
  <si>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</si>
  <si>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</si>
  <si>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</si>
  <si>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</si>
  <si>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</si>
  <si>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</si>
  <si>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</si>
  <si>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</si>
  <si>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</si>
  <si>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</si>
  <si>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</si>
  <si>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</si>
  <si>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</si>
  <si>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</si>
  <si>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</si>
  <si>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</si>
  <si>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</si>
  <si>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</si>
  <si>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</si>
  <si>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</si>
  <si>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</si>
  <si>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</si>
  <si>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</si>
  <si>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</si>
  <si>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</si>
  <si>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</si>
  <si>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</si>
  <si>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</si>
  <si>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</si>
  <si>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</si>
  <si>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</si>
  <si>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</si>
  <si>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</si>
  <si>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</si>
  <si>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</si>
  <si>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</si>
  <si>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</si>
  <si>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</si>
  <si>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</si>
  <si>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</si>
  <si>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</si>
  <si>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</si>
  <si>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</si>
  <si>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</si>
  <si>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</si>
  <si>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</si>
  <si>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</si>
  <si>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</si>
  <si>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</si>
  <si>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</si>
  <si>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</si>
  <si>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</si>
  <si>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</si>
  <si>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</si>
  <si>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</si>
  <si>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</si>
  <si>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</si>
  <si>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</si>
  <si>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</si>
  <si>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</si>
  <si>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</si>
  <si>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</si>
  <si>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</si>
  <si>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</si>
  <si>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</si>
  <si>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</si>
  <si>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</si>
  <si>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</si>
  <si>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</si>
  <si>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</si>
  <si>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</si>
  <si>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</si>
  <si>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</si>
  <si>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</si>
  <si>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</si>
  <si>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</si>
  <si>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</si>
  <si>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</si>
  <si>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</si>
  <si>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</si>
  <si>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</si>
  <si>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</si>
  <si>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</si>
  <si>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</si>
  <si>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</si>
  <si>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</si>
  <si>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</si>
  <si>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</si>
  <si>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</si>
  <si>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</si>
  <si>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</si>
  <si>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</si>
  <si>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</si>
  <si>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</si>
  <si>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</si>
  <si>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</si>
  <si>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</si>
  <si>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</si>
  <si>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</si>
  <si>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</si>
  <si>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</si>
  <si>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</si>
  <si>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</si>
  <si>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</si>
  <si>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</si>
  <si>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</si>
  <si>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</si>
  <si>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</si>
  <si>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</si>
  <si>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</si>
  <si>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</si>
  <si>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</si>
  <si>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</si>
  <si>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</si>
  <si>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</si>
  <si>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</si>
  <si>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</si>
  <si>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</si>
  <si>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</si>
  <si>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</si>
  <si>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</si>
  <si>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</si>
  <si>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</si>
  <si>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</si>
  <si>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</si>
  <si>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</si>
  <si>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</si>
  <si>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</si>
  <si>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</si>
  <si>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</si>
  <si>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</si>
  <si>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</si>
  <si>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</si>
  <si>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</si>
  <si>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</si>
  <si>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</si>
  <si>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</si>
  <si>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</si>
  <si>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</si>
  <si>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</si>
  <si>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</si>
  <si>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</si>
  <si>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</si>
  <si>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</si>
  <si>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</si>
  <si>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</si>
  <si>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</si>
  <si>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</si>
  <si>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</si>
  <si>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</si>
  <si>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</si>
  <si>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</si>
  <si>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</si>
  <si>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</si>
  <si>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</si>
  <si>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</si>
  <si>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</si>
  <si>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</si>
  <si>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</si>
  <si>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</si>
  <si>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</si>
  <si>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</si>
  <si>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</si>
  <si>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</si>
  <si>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</si>
  <si>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</si>
  <si>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</si>
  <si>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</si>
  <si>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</si>
  <si>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</si>
  <si>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</si>
  <si>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</si>
  <si>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</si>
  <si>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</si>
  <si>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</si>
  <si>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</si>
  <si>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</si>
  <si>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</si>
  <si>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</si>
  <si>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</si>
  <si>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</si>
  <si>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</si>
  <si>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</si>
  <si>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</si>
  <si>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</si>
  <si>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</si>
  <si>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</si>
  <si>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</si>
  <si>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</si>
  <si>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</si>
  <si>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</si>
  <si>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</si>
  <si>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</si>
  <si>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</si>
  <si>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</si>
  <si>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</si>
  <si>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</si>
  <si>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</si>
  <si>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</si>
  <si>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</si>
  <si>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</si>
  <si>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</si>
  <si>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</si>
  <si>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</si>
  <si>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</si>
  <si>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</si>
  <si>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</si>
  <si>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</si>
  <si>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</si>
  <si>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</si>
  <si>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</si>
  <si>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</si>
  <si>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</si>
  <si>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</si>
  <si>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</si>
  <si>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</si>
  <si>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</si>
  <si>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</si>
  <si>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</si>
  <si>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</si>
  <si>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</si>
  <si>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</si>
  <si>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</si>
  <si>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</si>
  <si>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</si>
  <si>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</si>
  <si>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</si>
  <si>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</si>
  <si>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</si>
  <si>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</si>
  <si>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</si>
  <si>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</si>
  <si>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</si>
  <si>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</si>
  <si>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</si>
  <si>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</si>
  <si>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</si>
  <si>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</si>
  <si>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</si>
  <si>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</si>
  <si>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</si>
  <si>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</si>
  <si>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</si>
  <si>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</si>
  <si>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</si>
  <si>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</si>
  <si>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</si>
  <si>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</si>
  <si>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</si>
  <si>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</si>
  <si>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</si>
  <si>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</si>
  <si>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</si>
  <si>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</si>
  <si>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</si>
  <si>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</si>
  <si>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</si>
  <si>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</si>
  <si>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</si>
  <si>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</si>
  <si>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</si>
  <si>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</si>
  <si>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</si>
  <si>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</si>
  <si>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</si>
  <si>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</si>
  <si>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</si>
  <si>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</si>
  <si>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</si>
  <si>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</si>
  <si>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</si>
  <si>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</si>
  <si>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</si>
  <si>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</si>
  <si>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</si>
  <si>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</si>
  <si>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</si>
  <si>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</si>
  <si>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</si>
  <si>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</si>
  <si>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</si>
  <si>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</si>
  <si>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</si>
  <si>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</si>
  <si>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</si>
  <si>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</si>
  <si>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</si>
  <si>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</si>
  <si>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</si>
  <si>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</si>
  <si>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</si>
  <si>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</si>
  <si>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</si>
  <si>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</si>
  <si>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</si>
  <si>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</si>
  <si>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</si>
  <si>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</si>
  <si>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</si>
  <si>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</si>
  <si>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</si>
  <si>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</si>
  <si>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</si>
  <si>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</si>
  <si>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</si>
  <si>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</si>
  <si>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</si>
  <si>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</si>
  <si>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</si>
  <si>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</si>
  <si>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</si>
  <si>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</si>
  <si>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</si>
  <si>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</si>
  <si>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</si>
  <si>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</si>
  <si>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</si>
  <si>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</si>
  <si>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</si>
  <si>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</si>
  <si>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</si>
  <si>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</si>
  <si>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</si>
  <si>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</si>
  <si>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</si>
  <si>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</si>
  <si>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</si>
  <si>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</si>
  <si>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</si>
  <si>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</si>
  <si>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</si>
  <si>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</si>
  <si>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</si>
  <si>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</si>
  <si>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</si>
  <si>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</si>
  <si>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</si>
  <si>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</si>
  <si>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</si>
  <si>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</si>
  <si>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</si>
  <si>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</si>
  <si>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</si>
  <si>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</si>
  <si>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</si>
  <si>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</si>
  <si>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</si>
  <si>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</si>
  <si>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</si>
  <si>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</si>
  <si>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</si>
  <si>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</si>
  <si>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</si>
  <si>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</si>
  <si>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</si>
  <si>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</si>
  <si>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</si>
  <si>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</si>
  <si>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</si>
  <si>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</si>
  <si>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</si>
  <si>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</si>
  <si>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</si>
  <si>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</si>
  <si>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</si>
  <si>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</si>
  <si>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</si>
  <si>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</si>
  <si>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</si>
  <si>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</si>
  <si>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</si>
  <si>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</si>
  <si>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</si>
  <si>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</si>
  <si>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</si>
  <si>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</si>
  <si>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</si>
  <si>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</si>
  <si>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</si>
  <si>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</si>
  <si>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</si>
  <si>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</si>
  <si>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</si>
  <si>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</si>
  <si>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</si>
  <si>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</si>
  <si>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</si>
  <si>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</si>
  <si>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</si>
  <si>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</si>
  <si>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</si>
  <si>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</si>
  <si>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</si>
  <si>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</si>
  <si>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</si>
  <si>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</si>
  <si>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</si>
  <si>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</si>
  <si>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</si>
  <si>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</si>
  <si>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</si>
  <si>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</si>
  <si>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</si>
  <si>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</si>
  <si>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</si>
  <si>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</si>
  <si>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</si>
  <si>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</si>
  <si>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</si>
  <si>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</si>
  <si>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</si>
  <si>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</si>
  <si>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</si>
  <si>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</si>
  <si>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</si>
  <si>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</si>
  <si>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</si>
  <si>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</si>
  <si>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</si>
  <si>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</si>
  <si>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</si>
  <si>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</si>
  <si>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</si>
  <si>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</si>
  <si>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</si>
  <si>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</si>
  <si>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</si>
  <si>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</si>
  <si>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</si>
  <si>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</si>
  <si>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</si>
  <si>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</si>
  <si>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</si>
  <si>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</si>
  <si>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</si>
  <si>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</si>
  <si>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</si>
  <si>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</si>
  <si>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</si>
  <si>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</si>
  <si>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</si>
  <si>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</si>
  <si>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</si>
  <si>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</si>
  <si>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</si>
  <si>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</si>
  <si>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</si>
  <si>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</si>
  <si>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</si>
  <si>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</si>
  <si>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</si>
  <si>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</si>
  <si>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</si>
  <si>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</si>
  <si>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</si>
  <si>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</si>
  <si>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</si>
  <si>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</si>
  <si>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</si>
  <si>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</si>
  <si>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</si>
  <si>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</si>
  <si>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</si>
  <si>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</si>
  <si>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</si>
  <si>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</si>
  <si>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</si>
  <si>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</si>
  <si>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</si>
  <si>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</si>
  <si>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</si>
  <si>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</si>
  <si>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</si>
  <si>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</si>
  <si>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</si>
  <si>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</si>
  <si>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</si>
  <si>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</si>
  <si>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</si>
  <si>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</si>
  <si>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</si>
  <si>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</si>
  <si>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</si>
  <si>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</si>
  <si>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</si>
  <si>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</si>
  <si>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</si>
  <si>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</si>
  <si>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</si>
  <si>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</si>
  <si>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</si>
  <si>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</si>
  <si>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</si>
  <si>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</si>
  <si>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</si>
  <si>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</si>
  <si>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</si>
  <si>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</si>
  <si>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</si>
  <si>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</si>
  <si>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</si>
  <si>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</si>
  <si>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</si>
  <si>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</si>
  <si>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</si>
  <si>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</si>
  <si>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</si>
  <si>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</si>
  <si>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</si>
  <si>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</si>
  <si>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</si>
  <si>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</si>
  <si>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</si>
  <si>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</si>
  <si>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</si>
  <si>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</si>
  <si>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</si>
  <si>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</si>
  <si>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</si>
  <si>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</si>
  <si>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</si>
  <si>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</si>
  <si>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</si>
  <si>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</si>
  <si>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</si>
  <si>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</si>
  <si>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</si>
  <si>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</si>
  <si>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</si>
  <si>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</si>
  <si>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</si>
  <si>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</si>
  <si>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</si>
  <si>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</si>
  <si>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</si>
  <si>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</si>
  <si>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</si>
  <si>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</si>
  <si>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</si>
  <si>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</si>
  <si>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</si>
  <si>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</si>
  <si>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</si>
  <si>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</si>
  <si>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</si>
  <si>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</si>
  <si>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</si>
  <si>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</si>
  <si>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</si>
  <si>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</si>
  <si>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</si>
  <si>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</si>
  <si>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</si>
  <si>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</si>
  <si>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</si>
  <si>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</si>
  <si>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</si>
  <si>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</si>
  <si>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</si>
  <si>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</si>
  <si>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</si>
  <si>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</si>
  <si>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</si>
  <si>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</si>
  <si>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</si>
  <si>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</si>
  <si>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</si>
  <si>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</si>
  <si>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</si>
  <si>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</si>
  <si>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</si>
  <si>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</si>
  <si>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</si>
  <si>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</si>
  <si>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</si>
  <si>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</si>
  <si>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</si>
  <si>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</si>
  <si>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</si>
  <si>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</si>
  <si>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</si>
  <si>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</si>
  <si>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</si>
  <si>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</si>
  <si>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</si>
  <si>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</si>
  <si>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</si>
  <si>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</si>
  <si>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</si>
  <si>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</si>
  <si>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</si>
  <si>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</si>
  <si>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</si>
  <si>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</si>
  <si>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</si>
  <si>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</si>
  <si>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</si>
  <si>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</si>
  <si>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</si>
  <si>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</si>
  <si>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</si>
  <si>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</si>
  <si>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</si>
  <si>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</si>
  <si>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</si>
  <si>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</si>
  <si>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</si>
  <si>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</si>
  <si>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</si>
  <si>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</si>
  <si>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</si>
  <si>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</si>
  <si>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</si>
  <si>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</si>
  <si>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</si>
  <si>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</si>
  <si>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</si>
  <si>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</si>
  <si>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</si>
  <si>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</si>
  <si>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</si>
  <si>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</si>
  <si>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</si>
  <si>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</si>
  <si>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</si>
  <si>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</si>
  <si>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</si>
  <si>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</si>
  <si>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</si>
  <si>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</si>
  <si>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</si>
  <si>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</si>
  <si>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</si>
  <si>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</si>
  <si>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</si>
  <si>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</si>
  <si>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</si>
  <si>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</si>
  <si>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</si>
  <si>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</si>
  <si>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</si>
  <si>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</si>
  <si>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</si>
  <si>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</si>
  <si>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</si>
  <si>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</si>
  <si>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</si>
  <si>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</si>
  <si>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</si>
  <si>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</si>
  <si>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</si>
  <si>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</si>
  <si>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</si>
  <si>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</si>
  <si>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</si>
  <si>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</si>
  <si>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</si>
  <si>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</si>
  <si>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</si>
  <si>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</si>
  <si>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</si>
  <si>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</si>
  <si>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</si>
  <si>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</si>
  <si>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</si>
  <si>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</si>
  <si>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</si>
  <si>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</si>
  <si>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</si>
  <si>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</si>
  <si>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</si>
  <si>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</si>
  <si>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</si>
  <si>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</si>
  <si>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</si>
  <si>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</si>
  <si>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</si>
  <si>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</si>
  <si>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</si>
  <si>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</si>
  <si>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</si>
  <si>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</si>
  <si>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</si>
  <si>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</si>
  <si>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</si>
  <si>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</si>
  <si>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</si>
  <si>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</si>
  <si>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</si>
  <si>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</si>
  <si>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</si>
  <si>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</si>
  <si>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</si>
  <si>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</si>
  <si>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</si>
  <si>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</si>
  <si>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</si>
  <si>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</si>
  <si>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</si>
  <si>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</si>
  <si>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</si>
  <si>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</si>
  <si>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</si>
  <si>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</si>
  <si>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</si>
  <si>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</si>
  <si>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</si>
  <si>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</si>
  <si>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</si>
  <si>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</si>
  <si>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</si>
  <si>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</si>
  <si>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</si>
  <si>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</si>
  <si>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</si>
  <si>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</si>
  <si>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</si>
  <si>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</si>
  <si>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</si>
  <si>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</si>
  <si>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</si>
  <si>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</si>
  <si>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</si>
  <si>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</si>
  <si>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</si>
  <si>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</si>
  <si>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</si>
  <si>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</si>
  <si>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</si>
  <si>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</si>
  <si>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</si>
  <si>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</si>
  <si>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</si>
  <si>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</si>
  <si>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</si>
  <si>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</si>
  <si>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</si>
  <si>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</si>
  <si>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</si>
  <si>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</si>
  <si>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</si>
  <si>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</si>
  <si>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</si>
  <si>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</si>
  <si>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</si>
  <si>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</si>
  <si>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</si>
  <si>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</si>
  <si>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</si>
  <si>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</si>
  <si>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</si>
  <si>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</si>
  <si>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</si>
  <si>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</si>
  <si>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</si>
  <si>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</si>
  <si>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</si>
  <si>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</si>
  <si>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</si>
  <si>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</si>
  <si>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</si>
  <si>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</si>
  <si>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</si>
  <si>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</si>
  <si>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</si>
  <si>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</si>
  <si>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</si>
  <si>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</si>
  <si>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</si>
  <si>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</si>
  <si>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</si>
  <si>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</si>
  <si>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</si>
  <si>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</si>
  <si>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</si>
  <si>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</si>
  <si>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</si>
  <si>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</si>
  <si>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</si>
  <si>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</si>
  <si>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</si>
  <si>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</si>
  <si>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</si>
  <si>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</si>
  <si>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</si>
  <si>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</si>
  <si>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</si>
  <si>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</si>
  <si>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</si>
  <si>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</si>
  <si>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</si>
  <si>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</si>
  <si>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</si>
  <si>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</si>
  <si>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</si>
  <si>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</si>
  <si>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</si>
  <si>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</si>
  <si>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</si>
  <si>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</si>
  <si>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</si>
  <si>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</si>
  <si>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</si>
  <si>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</si>
  <si>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</si>
  <si>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</si>
  <si>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</si>
  <si>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</si>
  <si>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</si>
  <si>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</si>
  <si>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</si>
  <si>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</si>
  <si>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</si>
  <si>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</si>
  <si>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</si>
  <si>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</si>
  <si>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</si>
  <si>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</si>
  <si>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</si>
  <si>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</si>
  <si>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</si>
  <si>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</si>
  <si>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</si>
  <si>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</si>
  <si>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</si>
  <si>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</si>
  <si>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</si>
  <si>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</si>
  <si>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</si>
  <si>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</si>
  <si>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</si>
  <si>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</si>
  <si>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</si>
  <si>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</si>
  <si>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</si>
  <si>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</si>
  <si>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</si>
  <si>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</si>
  <si>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</si>
  <si>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</si>
  <si>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</si>
  <si>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</si>
  <si>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</si>
  <si>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</si>
  <si>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</si>
  <si>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</si>
  <si>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</si>
  <si>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</si>
  <si>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</si>
  <si>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</si>
  <si>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</si>
  <si>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</si>
  <si>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</si>
  <si>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</si>
  <si>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</si>
  <si>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</si>
  <si>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</si>
  <si>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</si>
  <si>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</si>
  <si>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</si>
  <si>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</si>
  <si>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</si>
  <si>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</si>
  <si>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</si>
  <si>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</si>
  <si>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</si>
  <si>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</si>
  <si>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</si>
  <si>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</si>
  <si>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</si>
  <si>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</si>
  <si>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</si>
  <si>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</si>
  <si>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</si>
  <si>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</si>
  <si>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</si>
  <si>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</si>
  <si>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</si>
  <si>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</si>
  <si>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</si>
  <si>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</si>
  <si>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</si>
  <si>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</si>
  <si>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</si>
  <si>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</si>
  <si>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</si>
  <si>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</si>
  <si>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</si>
  <si>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</si>
  <si>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</si>
  <si>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</si>
  <si>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</si>
  <si>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</si>
  <si>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</si>
  <si>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</si>
  <si>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</si>
  <si>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</si>
  <si>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</si>
  <si>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</si>
  <si>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</si>
  <si>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</si>
  <si>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</si>
  <si>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</si>
  <si>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</si>
  <si>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</si>
  <si>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</si>
  <si>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</si>
  <si>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</si>
  <si>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</si>
  <si>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</si>
  <si>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</si>
  <si>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</si>
  <si>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</si>
  <si>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</si>
  <si>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</si>
  <si>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</si>
  <si>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</si>
  <si>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</si>
  <si>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</si>
  <si>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</si>
  <si>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</si>
  <si>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</si>
  <si>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</si>
  <si>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</si>
  <si>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</si>
  <si>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</si>
  <si>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</si>
  <si>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</si>
  <si>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</si>
  <si>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</si>
  <si>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</si>
  <si>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</si>
  <si>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</si>
  <si>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</si>
  <si>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</si>
  <si>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</si>
  <si>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</si>
  <si>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</si>
  <si>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</si>
  <si>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</si>
  <si>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</si>
  <si>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</si>
  <si>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</si>
  <si>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</si>
  <si>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</si>
  <si>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</si>
  <si>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</si>
  <si>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</si>
  <si>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</si>
  <si>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</si>
  <si>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</si>
  <si>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</si>
  <si>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</si>
  <si>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</si>
  <si>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</si>
  <si>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</si>
  <si>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</si>
  <si>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</si>
  <si>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</si>
  <si>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</si>
  <si>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</si>
  <si>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</si>
  <si>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</si>
  <si>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</si>
  <si>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</si>
  <si>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</si>
  <si>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</si>
  <si>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</si>
  <si>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</si>
  <si>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</si>
  <si>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</si>
  <si>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</si>
  <si>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</si>
  <si>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</si>
  <si>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</si>
  <si>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</si>
  <si>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</si>
  <si>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</si>
  <si>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</si>
  <si>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</si>
  <si>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</si>
  <si>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</si>
  <si>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</si>
  <si>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</si>
  <si>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</si>
  <si>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</si>
  <si>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</si>
  <si>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</si>
  <si>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</si>
  <si>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</si>
  <si>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</si>
  <si>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</si>
  <si>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</si>
  <si>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</si>
  <si>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</si>
  <si>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</si>
  <si>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</si>
  <si>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</si>
  <si>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</si>
  <si>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</si>
  <si>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</si>
  <si>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</si>
  <si>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</si>
  <si>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</si>
  <si>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</si>
  <si>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</si>
  <si>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</si>
  <si>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</si>
  <si>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</si>
  <si>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</si>
  <si>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</si>
  <si>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</si>
  <si>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</si>
  <si>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</si>
  <si>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</si>
  <si>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</si>
  <si>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</si>
  <si>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</si>
  <si>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</si>
  <si>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</si>
  <si>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</si>
  <si>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</si>
  <si>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</si>
  <si>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</si>
  <si>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</si>
  <si>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</si>
  <si>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</si>
  <si>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</si>
  <si>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</si>
  <si>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</si>
  <si>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</si>
  <si>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</si>
  <si>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</si>
  <si>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</si>
  <si>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</si>
  <si>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</si>
  <si>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</si>
  <si>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</si>
  <si>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</si>
  <si>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</si>
  <si>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</si>
  <si>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</si>
  <si>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</si>
  <si>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</si>
  <si>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</si>
  <si>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</si>
  <si>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</si>
  <si>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</si>
  <si>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</si>
  <si>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</si>
  <si>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</si>
  <si>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</si>
  <si>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</si>
  <si>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</si>
  <si>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</si>
  <si>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</si>
  <si>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</si>
  <si>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</si>
  <si>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</si>
  <si>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</si>
  <si>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</si>
  <si>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</si>
  <si>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</si>
  <si>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</si>
  <si>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</si>
  <si>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</si>
  <si>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</si>
  <si>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</si>
  <si>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</si>
  <si>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</si>
  <si>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</si>
  <si>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</si>
  <si>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</si>
  <si>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</si>
  <si>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</si>
  <si>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</si>
  <si>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</si>
  <si>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</si>
  <si>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</si>
  <si>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</si>
  <si>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</si>
  <si>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</si>
  <si>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</si>
  <si>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</si>
  <si>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</si>
  <si>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</si>
  <si>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</si>
  <si>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</si>
  <si>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</si>
  <si>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</si>
  <si>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</si>
  <si>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</si>
  <si>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</si>
  <si>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</si>
  <si>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</si>
  <si>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</si>
  <si>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</si>
  <si>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</si>
  <si>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</si>
  <si>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</si>
  <si>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</si>
  <si>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</si>
  <si>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</si>
  <si>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</si>
  <si>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</si>
  <si>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</si>
  <si>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</si>
  <si>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</si>
  <si>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</si>
  <si>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</si>
  <si>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</si>
  <si>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</si>
  <si>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</si>
  <si>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</si>
  <si>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</si>
  <si>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</si>
  <si>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</si>
  <si>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</si>
  <si>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</si>
  <si>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</si>
  <si>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</si>
  <si>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</si>
  <si>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</si>
  <si>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</si>
  <si>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</si>
  <si>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</si>
  <si>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</si>
  <si>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</si>
  <si>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</si>
  <si>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</si>
  <si>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</si>
  <si>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</si>
  <si>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</si>
  <si>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</si>
  <si>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</si>
  <si>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</si>
  <si>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</si>
  <si>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</si>
  <si>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</si>
  <si>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</si>
  <si>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</si>
  <si>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</si>
  <si>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</si>
  <si>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</si>
  <si>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</si>
  <si>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</si>
  <si>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</si>
  <si>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</si>
  <si>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</si>
  <si>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</si>
  <si>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</si>
  <si>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</si>
  <si>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</si>
  <si>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</si>
  <si>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</si>
  <si>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</si>
  <si>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</si>
  <si>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</si>
  <si>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</si>
  <si>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</si>
  <si>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</si>
  <si>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</si>
  <si>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</si>
  <si>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</si>
  <si>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</si>
  <si>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</si>
  <si>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</si>
  <si>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</si>
  <si>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</si>
  <si>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</si>
  <si>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</si>
  <si>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</si>
  <si>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</si>
  <si>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</si>
  <si>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</si>
  <si>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</si>
  <si>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</si>
  <si>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</si>
  <si>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</si>
  <si>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</si>
  <si>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</si>
  <si>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</si>
  <si>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</si>
  <si>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</si>
  <si>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</si>
  <si>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</si>
  <si>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</si>
  <si>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</si>
  <si>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</si>
  <si>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</si>
  <si>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</si>
  <si>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</si>
  <si>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</si>
  <si>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</si>
  <si>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</si>
  <si>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</si>
  <si>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</si>
  <si>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</si>
  <si>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</si>
  <si>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</si>
  <si>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</si>
  <si>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</si>
  <si>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</si>
  <si>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</si>
  <si>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</si>
  <si>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</si>
  <si>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</si>
  <si>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</si>
  <si>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</si>
  <si>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</si>
  <si>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</si>
  <si>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</si>
  <si>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</si>
  <si>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</si>
  <si>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</si>
  <si>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</si>
  <si>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</si>
  <si>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</si>
  <si>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</si>
  <si>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</si>
  <si>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</si>
  <si>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</si>
  <si>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</si>
  <si>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</si>
  <si>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</si>
  <si>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</si>
  <si>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</si>
  <si>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</si>
  <si>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</si>
  <si>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</si>
  <si>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</si>
  <si>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</si>
  <si>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</si>
  <si>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</si>
  <si>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</si>
  <si>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</si>
  <si>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</si>
  <si>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</si>
  <si>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</si>
  <si>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</si>
  <si>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</si>
  <si>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</si>
  <si>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</si>
  <si>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</si>
  <si>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</si>
  <si>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</si>
  <si>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</si>
  <si>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</si>
  <si>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</si>
  <si>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</si>
  <si>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</si>
  <si>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</si>
  <si>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</si>
  <si>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</si>
  <si>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</si>
  <si>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</si>
  <si>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</si>
  <si>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</si>
  <si>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</si>
  <si>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</si>
  <si>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</si>
  <si>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</si>
  <si>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</si>
  <si>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</si>
  <si>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</si>
  <si>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</si>
  <si>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</si>
  <si>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</si>
  <si>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</si>
  <si>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</si>
  <si>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</si>
  <si>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</si>
  <si>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</si>
  <si>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</si>
  <si>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</si>
  <si>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</si>
  <si>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</si>
  <si>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</si>
  <si>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</si>
  <si>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</si>
  <si>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</si>
  <si>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</si>
  <si>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</si>
  <si>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</si>
  <si>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</si>
  <si>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</si>
  <si>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</si>
  <si>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</si>
  <si>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</si>
  <si>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</si>
  <si>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</si>
  <si>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</si>
  <si>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</si>
  <si>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</si>
  <si>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</si>
  <si>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</si>
  <si>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</si>
  <si>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</si>
  <si>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</si>
  <si>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</si>
  <si>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</si>
  <si>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</si>
  <si>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</si>
  <si>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</si>
  <si>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</si>
  <si>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</si>
  <si>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</si>
  <si>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</si>
  <si>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</si>
  <si>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</si>
  <si>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</si>
  <si>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</si>
  <si>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</si>
  <si>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</si>
  <si>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</si>
  <si>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</si>
  <si>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</si>
  <si>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</si>
  <si>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</si>
  <si>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</si>
  <si>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</si>
  <si>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</si>
  <si>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</si>
  <si>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</si>
  <si>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</si>
  <si>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</si>
  <si>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</si>
  <si>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</si>
  <si>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</si>
  <si>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</si>
  <si>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</si>
  <si>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</si>
  <si>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</si>
  <si>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</si>
  <si>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</si>
  <si>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</si>
  <si>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</si>
  <si>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</si>
  <si>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</si>
  <si>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</si>
  <si>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</si>
  <si>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</si>
  <si>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</si>
  <si>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</si>
  <si>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</si>
  <si>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</si>
  <si>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</si>
  <si>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</si>
  <si>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</si>
  <si>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</si>
  <si>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</si>
  <si>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</si>
  <si>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</si>
  <si>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</si>
  <si>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</si>
  <si>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</si>
  <si>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</si>
  <si>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</si>
  <si>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</si>
  <si>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</si>
  <si>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</si>
  <si>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</si>
  <si>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</si>
  <si>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</si>
  <si>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</si>
  <si>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</si>
  <si>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</si>
  <si>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</si>
  <si>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</si>
  <si>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</si>
  <si>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</si>
  <si>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</si>
  <si>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</si>
  <si>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</si>
  <si>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</si>
  <si>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</si>
  <si>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</si>
  <si>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</si>
  <si>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</si>
  <si>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</si>
  <si>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</si>
  <si>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</si>
  <si>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</si>
  <si>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</si>
  <si>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</si>
  <si>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</si>
  <si>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</si>
  <si>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</si>
  <si>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</si>
  <si>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</si>
  <si>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</si>
  <si>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</si>
  <si>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</si>
  <si>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</si>
  <si>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</si>
  <si>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</si>
  <si>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</si>
  <si>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</si>
  <si>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</si>
  <si>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</si>
  <si>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</si>
  <si>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</si>
  <si>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</si>
  <si>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</si>
  <si>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</si>
  <si>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</si>
  <si>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</si>
  <si>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</si>
  <si>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</si>
  <si>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</si>
  <si>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</si>
  <si>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</si>
  <si>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</si>
  <si>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</si>
  <si>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</si>
  <si>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</si>
  <si>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</si>
  <si>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</si>
  <si>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</si>
  <si>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</si>
  <si>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</si>
  <si>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</si>
  <si>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</si>
  <si>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</si>
  <si>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</si>
  <si>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</si>
  <si>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</si>
  <si>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</si>
  <si>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</si>
  <si>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</si>
  <si>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</si>
  <si>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</si>
  <si>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</si>
  <si>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</si>
  <si>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</si>
  <si>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</si>
  <si>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</si>
  <si>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</si>
  <si>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</si>
  <si>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</si>
  <si>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</si>
  <si>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</si>
  <si>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</si>
  <si>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</si>
  <si>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</si>
  <si>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</si>
  <si>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</si>
  <si>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</si>
  <si>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</si>
  <si>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</si>
  <si>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</si>
  <si>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</si>
  <si>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</si>
  <si>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</si>
  <si>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</si>
  <si>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</si>
  <si>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</si>
  <si>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</si>
  <si>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</si>
  <si>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</si>
  <si>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</si>
  <si>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</si>
  <si>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</si>
  <si>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</si>
  <si>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</si>
  <si>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</si>
  <si>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</si>
  <si>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</si>
  <si>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</si>
  <si>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</si>
  <si>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</si>
  <si>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</si>
  <si>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</si>
  <si>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</si>
  <si>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</si>
  <si>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</si>
  <si>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</si>
  <si>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</si>
  <si>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</si>
  <si>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</si>
  <si>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</si>
  <si>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</si>
  <si>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</si>
  <si>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</si>
  <si>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</si>
  <si>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</si>
  <si>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</si>
  <si>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</si>
  <si>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</si>
  <si>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</si>
  <si>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</si>
  <si>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</si>
  <si>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</si>
  <si>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</si>
  <si>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</si>
  <si>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</si>
  <si>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</si>
  <si>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</si>
  <si>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</si>
  <si>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</si>
  <si>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</si>
  <si>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</si>
  <si>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</si>
  <si>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</si>
  <si>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</si>
  <si>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</si>
  <si>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</si>
  <si>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</si>
  <si>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</si>
  <si>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</si>
  <si>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</si>
  <si>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</si>
  <si>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</si>
  <si>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</si>
  <si>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</si>
  <si>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</si>
  <si>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</si>
  <si>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</si>
  <si>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</si>
  <si>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</si>
  <si>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</si>
  <si>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</si>
  <si>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</si>
  <si>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</si>
  <si>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</si>
  <si>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</si>
  <si>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</si>
  <si>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</si>
  <si>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</si>
  <si>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</si>
  <si>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</si>
  <si>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</si>
  <si>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</si>
  <si>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</si>
  <si>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</si>
  <si>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</si>
  <si>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</si>
  <si>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</si>
  <si>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</si>
  <si>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</si>
  <si>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</si>
  <si>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</si>
  <si>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</si>
  <si>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</si>
  <si>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</si>
  <si>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</si>
  <si>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</si>
  <si>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</si>
  <si>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</si>
  <si>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</si>
  <si>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</si>
  <si>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</si>
  <si>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</si>
  <si>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</si>
  <si>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</si>
  <si>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</si>
  <si>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</si>
  <si>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</si>
  <si>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</si>
  <si>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</si>
  <si>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</si>
  <si>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</si>
  <si>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</si>
  <si>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</si>
  <si>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</si>
  <si>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</si>
  <si>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</si>
  <si>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</si>
  <si>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</si>
  <si>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</si>
  <si>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</si>
  <si>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</si>
  <si>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</si>
  <si>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</si>
  <si>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</si>
  <si>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</si>
  <si>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</si>
  <si>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</si>
  <si>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</si>
  <si>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</si>
  <si>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</si>
  <si>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</si>
  <si>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</si>
  <si>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</si>
  <si>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</si>
  <si>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</si>
  <si>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</si>
  <si>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</si>
  <si>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</si>
  <si>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</si>
  <si>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</si>
  <si>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</si>
  <si>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</si>
  <si>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</si>
  <si>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</si>
  <si>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</si>
  <si>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</si>
  <si>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</si>
  <si>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</si>
  <si>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</si>
  <si>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</si>
  <si>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</si>
  <si>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</si>
  <si>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</si>
  <si>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</si>
  <si>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</si>
  <si>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</si>
  <si>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</si>
  <si>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</si>
  <si>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</si>
  <si>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</si>
  <si>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</si>
  <si>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</si>
  <si>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</si>
  <si>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</si>
  <si>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</si>
  <si>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</si>
  <si>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</si>
  <si>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</si>
  <si>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</si>
  <si>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</si>
  <si>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</si>
  <si>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</si>
  <si>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</si>
  <si>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</si>
  <si>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</si>
  <si>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</si>
  <si>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</si>
  <si>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</si>
  <si>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</si>
  <si>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</si>
  <si>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</si>
  <si>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</si>
  <si>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</si>
  <si>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</si>
  <si>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</si>
  <si>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</si>
  <si>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</si>
  <si>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</si>
  <si>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</si>
  <si>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</si>
  <si>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</si>
  <si>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</si>
  <si>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</si>
  <si>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</si>
  <si>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</si>
  <si>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</si>
  <si>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</si>
  <si>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</si>
  <si>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</si>
  <si>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</si>
  <si>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</si>
  <si>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</si>
  <si>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</si>
  <si>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</si>
  <si>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</si>
  <si>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</si>
  <si>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</si>
  <si>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</si>
  <si>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</si>
  <si>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</si>
  <si>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</si>
  <si>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</si>
  <si>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</si>
  <si>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</si>
  <si>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</si>
  <si>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</si>
  <si>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</si>
  <si>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</si>
  <si>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</si>
  <si>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</si>
  <si>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</si>
  <si>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</si>
  <si>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</si>
  <si>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</si>
  <si>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</si>
  <si>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</si>
  <si>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</si>
  <si>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</si>
  <si>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</si>
  <si>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</si>
  <si>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</si>
  <si>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</si>
  <si>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</si>
  <si>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</si>
  <si>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</si>
  <si>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</si>
  <si>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</si>
  <si>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</si>
  <si>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</si>
  <si>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</si>
  <si>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</si>
  <si>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</si>
  <si>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</si>
  <si>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</si>
  <si>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</si>
  <si>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</si>
  <si>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</si>
  <si>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</si>
  <si>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</si>
  <si>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</si>
  <si>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</si>
  <si>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</si>
  <si>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</si>
  <si>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</si>
  <si>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</si>
  <si>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</si>
  <si>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</si>
  <si>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</si>
  <si>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</si>
  <si>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</si>
  <si>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</si>
  <si>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</si>
  <si>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</si>
  <si>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</si>
  <si>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</si>
  <si>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</si>
  <si>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</si>
  <si>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</si>
  <si>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</si>
  <si>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</si>
  <si>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</si>
  <si>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</si>
  <si>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</si>
  <si>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</si>
  <si>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</si>
  <si>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</si>
  <si>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</si>
  <si>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</si>
  <si>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</si>
  <si>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</si>
  <si>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</si>
  <si>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</si>
  <si>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</si>
  <si>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</si>
  <si>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</si>
  <si>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</si>
  <si>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</si>
  <si>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</si>
  <si>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</si>
  <si>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</si>
  <si>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</si>
  <si>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</si>
  <si>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</si>
  <si>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</si>
  <si>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</si>
  <si>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</si>
  <si>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</si>
  <si>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</si>
  <si>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</si>
  <si>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</si>
  <si>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</si>
  <si>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</si>
  <si>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</si>
  <si>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</si>
  <si>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</si>
  <si>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</si>
  <si>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</si>
  <si>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</si>
  <si>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</si>
  <si>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</si>
  <si>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</si>
  <si>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</si>
  <si>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</si>
  <si>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</si>
  <si>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</si>
  <si>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</si>
  <si>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</si>
  <si>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</si>
  <si>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</si>
  <si>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</si>
  <si>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</si>
  <si>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</si>
  <si>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</si>
  <si>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</si>
  <si>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</si>
  <si>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</si>
  <si>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</si>
  <si>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</si>
  <si>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</si>
  <si>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</si>
  <si>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</si>
  <si>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</si>
  <si>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</si>
  <si>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</si>
  <si>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</si>
  <si>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</si>
  <si>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</si>
  <si>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</si>
  <si>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</si>
  <si>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</si>
  <si>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</si>
  <si>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</si>
  <si>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</si>
  <si>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</si>
  <si>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</si>
  <si>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</si>
  <si>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</si>
  <si>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</si>
  <si>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</si>
  <si>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</si>
  <si>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</si>
  <si>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</si>
  <si>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</si>
  <si>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</si>
  <si>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</si>
  <si>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</si>
  <si>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</si>
  <si>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</si>
  <si>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</si>
  <si>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</si>
  <si>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</si>
  <si>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</si>
  <si>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</si>
  <si>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</si>
  <si>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</si>
  <si>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</si>
  <si>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</si>
  <si>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</si>
  <si>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</si>
  <si>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</si>
  <si>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</si>
  <si>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</si>
  <si>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</si>
  <si>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</si>
  <si>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</si>
  <si>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</si>
  <si>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</si>
  <si>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</si>
  <si>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</si>
  <si>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</si>
  <si>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</si>
  <si>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</si>
  <si>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</si>
  <si>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</si>
  <si>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</si>
  <si>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</si>
  <si>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</si>
  <si>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</si>
  <si>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</si>
  <si>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</si>
  <si>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</si>
  <si>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</si>
  <si>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</si>
  <si>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</si>
  <si>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</si>
  <si>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</si>
  <si>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</si>
  <si>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</si>
  <si>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</si>
  <si>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</si>
  <si>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</si>
  <si>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</si>
  <si>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</si>
  <si>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</si>
  <si>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</si>
  <si>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</si>
  <si>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</si>
  <si>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</si>
  <si>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</si>
  <si>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</si>
  <si>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</si>
  <si>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</si>
  <si>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</si>
  <si>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</si>
  <si>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</si>
  <si>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</si>
  <si>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</si>
  <si>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</si>
  <si>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</si>
  <si>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</si>
  <si>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</si>
  <si>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</si>
  <si>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</si>
  <si>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</si>
  <si>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</si>
  <si>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</si>
  <si>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</si>
  <si>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</si>
  <si>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</si>
  <si>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</si>
  <si>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</si>
  <si>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</si>
  <si>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</si>
  <si>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</si>
  <si>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</si>
  <si>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</si>
  <si>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</si>
  <si>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</si>
  <si>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</si>
  <si>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</si>
  <si>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</si>
  <si>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</si>
  <si>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</si>
  <si>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</si>
  <si>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</si>
  <si>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</si>
  <si>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</si>
  <si>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</si>
  <si>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</si>
  <si>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</si>
  <si>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</si>
  <si>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</si>
  <si>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</si>
  <si>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</si>
  <si>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</si>
  <si>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</si>
  <si>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</si>
  <si>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</si>
  <si>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</si>
  <si>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</si>
  <si>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</si>
  <si>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</si>
  <si>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</si>
  <si>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</si>
  <si>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</si>
  <si>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</si>
  <si>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</si>
  <si>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</si>
  <si>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</si>
  <si>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</si>
  <si>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</si>
  <si>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</si>
  <si>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</si>
  <si>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</si>
  <si>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</si>
  <si>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</si>
  <si>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</si>
  <si>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</si>
  <si>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</si>
  <si>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</si>
  <si>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</si>
  <si>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</si>
  <si>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</si>
  <si>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</si>
  <si>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</si>
  <si>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</si>
  <si>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</si>
  <si>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</si>
  <si>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</si>
  <si>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</si>
  <si>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</si>
  <si>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</si>
  <si>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</si>
  <si>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</si>
  <si>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</si>
  <si>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</si>
  <si>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</si>
  <si>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</si>
  <si>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</si>
  <si>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</si>
  <si>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</si>
  <si>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</si>
  <si>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</si>
  <si>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</si>
  <si>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</si>
  <si>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</si>
  <si>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</si>
  <si>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</si>
  <si>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</si>
  <si>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</si>
  <si>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</si>
  <si>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</si>
  <si>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</si>
  <si>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</si>
  <si>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</si>
  <si>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</si>
  <si>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</si>
  <si>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</si>
  <si>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</si>
  <si>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</si>
  <si>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</si>
  <si>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</si>
  <si>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</si>
  <si>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</si>
  <si>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</si>
  <si>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</si>
  <si>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</si>
  <si>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</si>
  <si>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</si>
  <si>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</si>
  <si>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</si>
  <si>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</si>
  <si>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</si>
  <si>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</si>
  <si>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</si>
  <si>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</si>
  <si>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</si>
  <si>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</si>
  <si>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</si>
  <si>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</si>
  <si>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</si>
  <si>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</si>
  <si>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</si>
  <si>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</si>
  <si>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</si>
  <si>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</si>
  <si>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</si>
  <si>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</si>
  <si>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</si>
  <si>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</si>
  <si>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</si>
  <si>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</si>
  <si>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</si>
  <si>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</si>
  <si>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</si>
  <si>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</si>
  <si>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</si>
  <si>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</si>
  <si>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</si>
  <si>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</si>
  <si>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</si>
  <si>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</si>
  <si>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</si>
  <si>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</si>
  <si>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</si>
  <si>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</si>
  <si>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</si>
  <si>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</si>
  <si>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</si>
  <si>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</si>
  <si>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</si>
  <si>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</si>
  <si>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</si>
  <si>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</si>
  <si>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</si>
  <si>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</si>
  <si>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</si>
  <si>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</si>
  <si>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</si>
  <si>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</si>
  <si>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</si>
  <si>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</si>
  <si>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</si>
  <si>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</si>
  <si>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</si>
  <si>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</si>
  <si>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</si>
  <si>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</si>
  <si>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</si>
  <si>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</si>
  <si>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</si>
  <si>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</si>
  <si>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</si>
  <si>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</si>
  <si>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</si>
  <si>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</si>
  <si>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</si>
  <si>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</si>
  <si>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</si>
  <si>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</si>
  <si>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</si>
  <si>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</si>
  <si>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</si>
  <si>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</si>
  <si>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</si>
  <si>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</si>
  <si>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</si>
  <si>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</si>
  <si>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</si>
  <si>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</si>
  <si>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</si>
  <si>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</si>
  <si>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</si>
  <si>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</si>
  <si>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</si>
  <si>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</si>
  <si>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</si>
  <si>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</si>
  <si>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</si>
  <si>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</si>
  <si>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</si>
  <si>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</si>
  <si>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</si>
  <si>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</si>
  <si>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</si>
  <si>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</si>
  <si>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</si>
  <si>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</si>
  <si>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</si>
  <si>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</si>
  <si>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</si>
  <si>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</si>
  <si>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</si>
  <si>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</si>
  <si>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</si>
  <si>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</si>
  <si>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</si>
  <si>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</si>
  <si>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</si>
  <si>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</si>
  <si>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</si>
  <si>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</si>
  <si>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</si>
  <si>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</si>
  <si>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</si>
  <si>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</si>
  <si>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</si>
  <si>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</si>
  <si>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</si>
  <si>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</si>
  <si>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</si>
  <si>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</si>
  <si>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</si>
  <si>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</si>
  <si>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</si>
  <si>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</si>
  <si>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</si>
  <si>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</si>
  <si>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</si>
  <si>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</si>
  <si>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</si>
  <si>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</si>
  <si>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</si>
  <si>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</si>
  <si>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</si>
  <si>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</si>
  <si>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</si>
  <si>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</si>
  <si>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</si>
  <si>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</si>
  <si>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</si>
  <si>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</si>
  <si>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</si>
  <si>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</si>
  <si>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</si>
  <si>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</si>
  <si>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</si>
  <si>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</si>
  <si>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</si>
  <si>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</si>
  <si>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</si>
  <si>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</si>
  <si>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</si>
  <si>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</si>
  <si>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</si>
  <si>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</si>
  <si>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</si>
  <si>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</si>
  <si>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</si>
  <si>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</si>
  <si>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</si>
  <si>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</si>
  <si>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</si>
  <si>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</si>
  <si>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</si>
  <si>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</si>
  <si>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</si>
  <si>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</si>
  <si>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</si>
  <si>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</si>
  <si>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</si>
  <si>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</si>
  <si>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</si>
  <si>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</si>
  <si>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</si>
  <si>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</si>
  <si>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</si>
  <si>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</si>
  <si>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</si>
  <si>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</si>
  <si>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</si>
  <si>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</si>
  <si>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</si>
  <si>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</si>
  <si>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</si>
  <si>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</si>
  <si>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</si>
  <si>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</si>
  <si>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</si>
  <si>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</si>
  <si>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</si>
  <si>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</si>
  <si>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</si>
  <si>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</si>
  <si>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</si>
  <si>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</si>
  <si>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</si>
  <si>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</si>
  <si>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</si>
  <si>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</si>
  <si>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</si>
  <si>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</si>
  <si>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</si>
  <si>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</si>
  <si>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</si>
  <si>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</si>
  <si>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</si>
  <si>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</si>
  <si>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</si>
  <si>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</si>
  <si>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</si>
  <si>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</si>
  <si>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</si>
  <si>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</si>
  <si>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</si>
  <si>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</si>
  <si>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</si>
  <si>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</si>
  <si>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</si>
  <si>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</si>
  <si>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</si>
  <si>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</si>
  <si>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</si>
  <si>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</si>
  <si>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</si>
  <si>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</si>
  <si>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</si>
  <si>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</si>
  <si>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</si>
  <si>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</si>
  <si>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</si>
  <si>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</si>
  <si>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</si>
  <si>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</si>
  <si>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</si>
  <si>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</si>
  <si>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</si>
  <si>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</si>
  <si>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</si>
  <si>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</si>
  <si>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</si>
  <si>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</si>
  <si>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</si>
  <si>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</si>
  <si>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</si>
  <si>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</si>
  <si>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</si>
  <si>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</si>
  <si>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</si>
  <si>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</si>
  <si>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</si>
  <si>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</si>
  <si>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</si>
  <si>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</si>
  <si>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</si>
  <si>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</si>
  <si>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</si>
  <si>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</si>
  <si>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</si>
  <si>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</si>
  <si>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</si>
  <si>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</si>
  <si>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</si>
  <si>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</si>
  <si>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</si>
  <si>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</si>
  <si>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</si>
  <si>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</si>
  <si>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</si>
  <si>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</si>
  <si>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</si>
  <si>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</si>
  <si>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</si>
  <si>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</si>
  <si>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</si>
  <si>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</si>
  <si>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</si>
  <si>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</si>
  <si>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</si>
  <si>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</si>
  <si>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</si>
  <si>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</si>
  <si>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</si>
  <si>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</si>
  <si>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</si>
  <si>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</si>
  <si>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</si>
  <si>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</si>
  <si>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</si>
  <si>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</si>
  <si>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</si>
  <si>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</si>
  <si>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</si>
  <si>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</si>
  <si>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</si>
  <si>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</si>
  <si>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</si>
  <si>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</si>
  <si>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</si>
  <si>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</si>
  <si>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</si>
  <si>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</si>
  <si>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</si>
  <si>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</si>
  <si>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</si>
  <si>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</si>
  <si>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</si>
  <si>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</si>
  <si>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</si>
  <si>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</si>
  <si>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</si>
  <si>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</si>
  <si>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</si>
  <si>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</si>
  <si>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</si>
  <si>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</si>
  <si>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</si>
  <si>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</si>
  <si>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</si>
  <si>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</si>
  <si>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</si>
  <si>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</si>
  <si>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</si>
  <si>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</si>
  <si>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</si>
  <si>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</si>
  <si>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</si>
  <si>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</si>
  <si>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</si>
  <si>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</si>
  <si>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</si>
  <si>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</si>
  <si>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</si>
  <si>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</si>
  <si>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</si>
  <si>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</si>
  <si>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</si>
  <si>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</si>
  <si>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</si>
  <si>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</si>
  <si>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</si>
  <si>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</si>
  <si>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</si>
  <si>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</si>
  <si>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</si>
  <si>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</si>
  <si>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</si>
  <si>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</si>
  <si>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</si>
  <si>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</si>
  <si>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</si>
  <si>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</si>
  <si>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</si>
  <si>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</si>
  <si>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</si>
  <si>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</si>
  <si>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</si>
  <si>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</si>
  <si>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</si>
  <si>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</si>
  <si>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</si>
  <si>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</si>
  <si>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</si>
  <si>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</si>
  <si>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</si>
  <si>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</si>
  <si>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</si>
  <si>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</si>
  <si>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</si>
  <si>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</si>
  <si>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</si>
  <si>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</si>
  <si>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</si>
  <si>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</si>
  <si>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</si>
  <si>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</si>
  <si>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</si>
  <si>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</si>
  <si>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</si>
  <si>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</si>
  <si>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</si>
  <si>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</si>
  <si>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</si>
  <si>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</si>
  <si>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</si>
  <si>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</si>
  <si>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</si>
  <si>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</si>
  <si>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</si>
  <si>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</si>
  <si>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</si>
  <si>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</si>
  <si>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</si>
  <si>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</si>
  <si>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</si>
  <si>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</si>
  <si>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</si>
  <si>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</si>
  <si>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</si>
  <si>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</si>
  <si>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</si>
  <si>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</si>
  <si>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</si>
  <si>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</si>
  <si>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</si>
  <si>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</si>
  <si>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</si>
  <si>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</si>
  <si>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</si>
  <si>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</si>
  <si>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</si>
  <si>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</si>
  <si>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</si>
  <si>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</si>
  <si>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</si>
  <si>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</si>
  <si>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</si>
  <si>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</si>
  <si>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</si>
  <si>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</si>
  <si>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</si>
  <si>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</si>
  <si>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</si>
  <si>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</si>
  <si>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</si>
  <si>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</si>
  <si>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</si>
  <si>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</si>
  <si>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</si>
  <si>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</si>
  <si>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</si>
  <si>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</si>
  <si>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</si>
  <si>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</si>
  <si>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</si>
  <si>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</si>
  <si>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</si>
  <si>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</si>
  <si>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</si>
  <si>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</si>
  <si>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</si>
  <si>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</si>
  <si>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</si>
  <si>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</si>
  <si>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</si>
  <si>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</si>
  <si>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</si>
  <si>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</si>
  <si>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</si>
  <si>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</si>
  <si>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</si>
  <si>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</si>
  <si>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</si>
  <si>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</si>
  <si>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</si>
  <si>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</si>
  <si>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</si>
  <si>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</si>
  <si>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</si>
  <si>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</si>
  <si>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</si>
  <si>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</si>
  <si>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</si>
  <si>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</si>
  <si>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</si>
  <si>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</si>
  <si>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</si>
  <si>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</si>
  <si>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</si>
  <si>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</si>
  <si>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</si>
  <si>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</si>
  <si>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</si>
  <si>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</si>
  <si>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</si>
  <si>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</si>
  <si>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</si>
  <si>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</si>
  <si>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</si>
  <si>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</si>
  <si>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</si>
  <si>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</si>
  <si>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</si>
  <si>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</si>
  <si>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</si>
  <si>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</si>
  <si>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</si>
  <si>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</si>
  <si>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</si>
  <si>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</si>
  <si>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</si>
  <si>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</si>
  <si>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</si>
  <si>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</si>
  <si>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</si>
  <si>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</si>
  <si>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</si>
  <si>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</si>
  <si>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</si>
  <si>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</si>
  <si>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</si>
  <si>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</si>
  <si>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</si>
  <si>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</si>
  <si>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</si>
  <si>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</si>
  <si>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</si>
  <si>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</si>
  <si>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</si>
  <si>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</si>
  <si>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</si>
  <si>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</si>
  <si>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</si>
  <si>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</si>
  <si>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</si>
  <si>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</si>
  <si>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</si>
  <si>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</si>
  <si>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</si>
  <si>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</si>
  <si>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</si>
  <si>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</si>
  <si>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</si>
  <si>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</si>
  <si>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</si>
  <si>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</si>
  <si>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</si>
  <si>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</si>
  <si>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</si>
  <si>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</si>
  <si>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</si>
  <si>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</si>
  <si>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</si>
  <si>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</si>
  <si>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</si>
  <si>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</si>
  <si>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</si>
  <si>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</si>
  <si>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</si>
  <si>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</si>
  <si>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</si>
  <si>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</si>
  <si>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</si>
  <si>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</si>
  <si>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</si>
  <si>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</si>
  <si>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</si>
  <si>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</si>
  <si>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</si>
  <si>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</si>
  <si>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</si>
  <si>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</si>
  <si>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</si>
  <si>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</si>
  <si>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</si>
  <si>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</si>
  <si>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</si>
  <si>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</si>
  <si>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</si>
  <si>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</si>
  <si>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</si>
  <si>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</si>
  <si>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</si>
  <si>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</si>
  <si>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</si>
  <si>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</si>
  <si>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</si>
  <si>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</si>
  <si>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</si>
  <si>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</si>
  <si>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</si>
  <si>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</si>
  <si>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</si>
  <si>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</si>
  <si>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</si>
  <si>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</si>
  <si>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</si>
  <si>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</si>
  <si>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</si>
  <si>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</si>
  <si>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</si>
  <si>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</si>
  <si>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</si>
  <si>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</si>
  <si>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</si>
  <si>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</si>
  <si>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</si>
  <si>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</si>
  <si>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</si>
  <si>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</si>
  <si>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</si>
  <si>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</si>
  <si>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</si>
  <si>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</si>
  <si>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</si>
  <si>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</si>
  <si>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</si>
  <si>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</si>
  <si>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</si>
  <si>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</si>
  <si>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</si>
  <si>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</si>
  <si>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</si>
  <si>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</si>
  <si>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</si>
  <si>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</si>
  <si>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</si>
  <si>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</si>
  <si>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</si>
  <si>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</si>
  <si>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</si>
  <si>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</si>
  <si>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</si>
  <si>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</si>
  <si>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</si>
  <si>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</si>
  <si>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</si>
  <si>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</si>
  <si>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</si>
  <si>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</si>
  <si>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</si>
  <si>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</si>
  <si>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</si>
  <si>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</si>
  <si>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</si>
  <si>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</si>
  <si>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</si>
  <si>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</si>
  <si>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</si>
  <si>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</si>
  <si>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</si>
  <si>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</si>
  <si>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</si>
  <si>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</si>
  <si>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</si>
  <si>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</si>
  <si>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</si>
  <si>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</si>
  <si>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</si>
  <si>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</si>
  <si>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</si>
  <si>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</si>
  <si>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</si>
  <si>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</si>
  <si>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</si>
  <si>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</si>
  <si>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</si>
  <si>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</si>
  <si>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</si>
  <si>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</si>
  <si>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</si>
  <si>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</si>
  <si>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</si>
  <si>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</si>
  <si>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</si>
  <si>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</si>
  <si>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</si>
  <si>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</si>
  <si>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</si>
  <si>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</si>
  <si>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</si>
  <si>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</si>
  <si>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</si>
  <si>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</si>
  <si>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</si>
  <si>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</si>
  <si>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</si>
  <si>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</si>
  <si>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</si>
  <si>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</si>
  <si>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</si>
  <si>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</si>
  <si>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</si>
  <si>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</si>
  <si>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</si>
  <si>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</si>
  <si>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</si>
  <si>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</si>
  <si>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</si>
  <si>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</si>
  <si>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</si>
  <si>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</si>
  <si>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</si>
  <si>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</si>
  <si>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</si>
  <si>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</si>
  <si>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</si>
  <si>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</si>
  <si>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</si>
  <si>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</si>
  <si>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</si>
  <si>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</si>
  <si>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</si>
  <si>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</si>
  <si>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</si>
  <si>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</si>
  <si>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</si>
  <si>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</si>
  <si>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</si>
  <si>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</si>
  <si>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</si>
  <si>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</si>
  <si>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</si>
  <si>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</si>
  <si>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</si>
  <si>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</si>
  <si>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</si>
  <si>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</si>
  <si>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</si>
  <si>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</si>
  <si>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</si>
  <si>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</si>
  <si>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</si>
  <si>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</si>
  <si>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</si>
  <si>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</si>
  <si>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</si>
  <si>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</si>
  <si>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</si>
  <si>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</si>
  <si>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</si>
  <si>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</si>
  <si>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</si>
  <si>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</si>
  <si>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</si>
  <si>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</si>
  <si>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</si>
  <si>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</si>
  <si>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</si>
  <si>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</si>
  <si>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</si>
  <si>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</si>
  <si>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</si>
  <si>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</si>
  <si>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</si>
  <si>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</si>
  <si>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</si>
  <si>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</si>
  <si>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</si>
  <si>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</si>
  <si>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</si>
  <si>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</si>
  <si>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</si>
  <si>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</si>
  <si>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</si>
  <si>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</si>
  <si>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</si>
  <si>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</si>
  <si>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</si>
  <si>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</si>
  <si>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</si>
  <si>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</si>
  <si>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</si>
  <si>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</si>
  <si>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</si>
  <si>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</si>
  <si>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</si>
  <si>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</si>
  <si>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</si>
  <si>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</si>
  <si>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</si>
  <si>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</si>
  <si>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</si>
  <si>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</si>
  <si>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</si>
  <si>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</si>
  <si>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</si>
  <si>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</si>
  <si>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</si>
  <si>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</si>
  <si>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</si>
  <si>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</si>
  <si>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</si>
  <si>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</si>
  <si>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</si>
  <si>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</si>
  <si>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</si>
  <si>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</si>
  <si>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</si>
  <si>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</si>
  <si>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</si>
  <si>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</si>
  <si>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</si>
  <si>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</si>
  <si>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</si>
  <si>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</si>
  <si>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</si>
  <si>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</si>
  <si>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</si>
  <si>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</si>
  <si>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</si>
  <si>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</si>
  <si>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</si>
  <si>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</si>
  <si>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</si>
  <si>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</si>
  <si>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</si>
  <si>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</si>
  <si>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</si>
  <si>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</si>
  <si>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</si>
  <si>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</si>
  <si>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</si>
  <si>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</si>
  <si>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</si>
  <si>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</si>
  <si>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</si>
  <si>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</si>
  <si>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</si>
  <si>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</si>
  <si>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</si>
  <si>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</si>
  <si>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</si>
  <si>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</si>
  <si>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</si>
  <si>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</si>
  <si>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</si>
  <si>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</si>
  <si>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</si>
  <si>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</si>
  <si>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</si>
  <si>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</si>
  <si>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</si>
  <si>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</si>
  <si>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</si>
  <si>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</si>
  <si>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</si>
  <si>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</si>
  <si>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</si>
  <si>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</si>
  <si>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</si>
  <si>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</si>
  <si>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</si>
  <si>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</si>
  <si>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</si>
  <si>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</si>
  <si>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</si>
  <si>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</si>
  <si>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</si>
  <si>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</si>
  <si>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</si>
  <si>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</si>
  <si>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</si>
  <si>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</si>
  <si>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</si>
  <si>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</si>
  <si>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</si>
  <si>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</si>
  <si>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</si>
  <si>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</si>
  <si>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</si>
  <si>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</si>
  <si>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</si>
  <si>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</si>
  <si>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</si>
  <si>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</si>
  <si>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</si>
  <si>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</si>
  <si>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</si>
  <si>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</si>
  <si>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</si>
  <si>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</si>
  <si>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</si>
  <si>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</si>
  <si>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</si>
  <si>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</si>
  <si>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</si>
  <si>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</si>
  <si>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</si>
  <si>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</si>
  <si>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</si>
  <si>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</si>
  <si>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</si>
  <si>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</si>
  <si>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</si>
  <si>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</si>
  <si>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</si>
  <si>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</si>
  <si>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</si>
  <si>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</si>
  <si>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</si>
  <si>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</si>
  <si>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</si>
  <si>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</si>
  <si>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</si>
  <si>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</si>
  <si>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</si>
  <si>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</si>
  <si>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</si>
  <si>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</si>
  <si>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</si>
  <si>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</si>
  <si>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</si>
  <si>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</si>
  <si>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</si>
  <si>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</si>
  <si>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</si>
  <si>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</si>
  <si>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</si>
  <si>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</si>
  <si>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</si>
  <si>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</si>
  <si>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</si>
  <si>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</si>
  <si>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</si>
  <si>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</si>
  <si>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</si>
  <si>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</si>
  <si>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</si>
  <si>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</si>
  <si>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</si>
  <si>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</si>
  <si>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</si>
  <si>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</si>
  <si>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</si>
  <si>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</si>
  <si>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</si>
  <si>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</si>
  <si>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</si>
  <si>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</si>
  <si>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</si>
  <si>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</si>
  <si>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</si>
  <si>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</si>
  <si>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</si>
  <si>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</si>
  <si>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</si>
  <si>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</si>
  <si>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</si>
  <si>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</si>
  <si>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</si>
  <si>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</si>
  <si>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</si>
  <si>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</si>
  <si>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</si>
  <si>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</si>
  <si>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</si>
  <si>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</si>
  <si>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</si>
  <si>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</si>
  <si>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</si>
  <si>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</si>
  <si>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</si>
  <si>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</si>
  <si>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</si>
  <si>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</si>
  <si>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</si>
  <si>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</si>
  <si>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</si>
  <si>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</si>
  <si>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</si>
  <si>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</si>
  <si>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</si>
  <si>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</si>
  <si>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</si>
  <si>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</si>
  <si>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</si>
  <si>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</si>
  <si>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</si>
  <si>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</si>
  <si>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</si>
  <si>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</si>
  <si>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</si>
  <si>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</si>
  <si>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</si>
  <si>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</si>
  <si>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</si>
  <si>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</si>
  <si>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</si>
  <si>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</si>
  <si>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</si>
  <si>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</si>
  <si>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</si>
  <si>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</si>
  <si>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</si>
  <si>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</si>
  <si>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</si>
  <si>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</si>
  <si>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</si>
  <si>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</si>
  <si>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</si>
  <si>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</si>
  <si>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</si>
  <si>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</si>
  <si>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</si>
  <si>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</si>
  <si>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</si>
  <si>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</si>
  <si>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</si>
  <si>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</si>
  <si>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</si>
  <si>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</si>
  <si>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</si>
  <si>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</si>
  <si>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</si>
  <si>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</si>
  <si>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</si>
  <si>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</si>
  <si>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</si>
  <si>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</si>
  <si>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</si>
  <si>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</si>
  <si>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</si>
  <si>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</si>
  <si>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</si>
  <si>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</si>
  <si>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</si>
  <si>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</si>
  <si>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</si>
  <si>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</si>
  <si>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</si>
  <si>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</si>
  <si>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</si>
  <si>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</si>
  <si>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</si>
  <si>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</si>
  <si>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</si>
  <si>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</si>
  <si>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</si>
  <si>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</si>
  <si>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</si>
  <si>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</si>
  <si>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</si>
  <si>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</si>
  <si>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</si>
  <si>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</si>
  <si>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</si>
  <si>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</si>
  <si>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</si>
  <si>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</si>
  <si>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</si>
  <si>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</si>
  <si>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</si>
  <si>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</si>
  <si>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</si>
  <si>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</si>
  <si>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</si>
  <si>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</si>
  <si>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</si>
  <si>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</si>
  <si>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</si>
  <si>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</si>
  <si>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</si>
  <si>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</si>
  <si>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</si>
  <si>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</si>
  <si>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</si>
  <si>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</si>
  <si>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</si>
  <si>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</si>
  <si>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</si>
  <si>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</si>
  <si>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</si>
  <si>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</si>
  <si>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</si>
  <si>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</si>
  <si>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</si>
  <si>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</si>
  <si>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</si>
  <si>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</si>
  <si>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</si>
  <si>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</si>
  <si>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</si>
  <si>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</si>
  <si>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</si>
  <si>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</si>
  <si>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</si>
  <si>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</si>
  <si>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</si>
  <si>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</si>
  <si>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</si>
  <si>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</si>
  <si>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</si>
  <si>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</si>
  <si>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</si>
  <si>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</si>
  <si>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</si>
  <si>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</si>
  <si>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</si>
  <si>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</si>
  <si>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</si>
  <si>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</si>
  <si>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</si>
  <si>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</si>
  <si>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</si>
  <si>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</si>
  <si>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</si>
  <si>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</si>
  <si>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</si>
  <si>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</si>
  <si>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</si>
  <si>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</si>
  <si>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</si>
  <si>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</si>
  <si>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</si>
  <si>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</si>
  <si>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</si>
  <si>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</si>
  <si>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</si>
  <si>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</si>
  <si>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</si>
  <si>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</si>
  <si>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</si>
  <si>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</si>
  <si>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</si>
  <si>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</si>
  <si>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</si>
  <si>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</si>
  <si>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</si>
  <si>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</si>
  <si>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</si>
  <si>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</si>
  <si>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</si>
  <si>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</si>
  <si>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</si>
  <si>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</si>
  <si>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</si>
  <si>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</si>
  <si>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</si>
  <si>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</si>
  <si>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</si>
  <si>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</si>
  <si>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</si>
  <si>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</si>
  <si>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</si>
  <si>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</si>
  <si>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</si>
  <si>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</si>
  <si>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</si>
  <si>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</si>
  <si>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</si>
  <si>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</si>
  <si>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</si>
  <si>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</si>
  <si>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</si>
  <si>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</si>
  <si>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</si>
  <si>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</si>
  <si>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</si>
  <si>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</si>
  <si>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</si>
  <si>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</si>
  <si>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</si>
  <si>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</si>
  <si>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</si>
  <si>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</si>
  <si>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</si>
  <si>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</si>
  <si>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</si>
  <si>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</si>
  <si>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</si>
  <si>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</si>
  <si>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</si>
  <si>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</si>
  <si>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</si>
  <si>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</si>
  <si>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</si>
  <si>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</si>
  <si>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</si>
  <si>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</si>
  <si>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</si>
  <si>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</si>
  <si>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</si>
  <si>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</si>
  <si>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</si>
  <si>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</si>
  <si>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</si>
  <si>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</si>
  <si>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</si>
  <si>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</si>
  <si>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</si>
  <si>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</si>
  <si>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</si>
  <si>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</si>
  <si>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</si>
  <si>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</si>
  <si>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</si>
  <si>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</si>
  <si>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</si>
  <si>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</si>
  <si>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</si>
  <si>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</si>
  <si>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</si>
  <si>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</si>
  <si>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</si>
  <si>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</si>
  <si>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</si>
  <si>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</si>
  <si>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</si>
  <si>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</si>
  <si>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</si>
  <si>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</si>
  <si>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</si>
  <si>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</si>
  <si>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</si>
  <si>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</si>
  <si>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</si>
  <si>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</si>
  <si>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</si>
  <si>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</si>
  <si>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</si>
  <si>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</si>
  <si>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</si>
  <si>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</si>
  <si>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</si>
  <si>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</si>
  <si>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</si>
  <si>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</si>
  <si>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</si>
  <si>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</si>
  <si>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</si>
  <si>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</si>
  <si>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</si>
  <si>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</si>
  <si>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</si>
  <si>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</si>
  <si>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</si>
  <si>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</si>
  <si>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</si>
  <si>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</si>
  <si>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</si>
  <si>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</si>
  <si>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</si>
  <si>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</si>
  <si>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</si>
  <si>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</si>
  <si>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</si>
  <si>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</si>
  <si>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</si>
  <si>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</si>
  <si>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</si>
  <si>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</si>
  <si>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</si>
  <si>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</si>
  <si>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</si>
  <si>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</si>
  <si>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</si>
  <si>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</si>
  <si>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</si>
  <si>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</si>
  <si>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</si>
  <si>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</si>
  <si>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</si>
  <si>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</si>
  <si>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</si>
  <si>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</si>
  <si>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</si>
  <si>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</si>
  <si>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</si>
  <si>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</si>
  <si>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</si>
  <si>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</si>
  <si>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</si>
  <si>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</si>
  <si>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</si>
  <si>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</si>
  <si>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</si>
  <si>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</si>
  <si>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</si>
  <si>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</si>
  <si>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</si>
  <si>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</si>
  <si>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</si>
  <si>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</si>
  <si>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</si>
  <si>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</si>
  <si>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</si>
  <si>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</si>
  <si>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</si>
  <si>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</si>
  <si>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</si>
  <si>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</si>
  <si>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</si>
  <si>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</si>
  <si>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</si>
  <si>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</si>
  <si>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</si>
  <si>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</si>
  <si>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</si>
  <si>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</si>
  <si>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</si>
  <si>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</si>
  <si>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</si>
  <si>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</si>
  <si>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</si>
  <si>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</si>
  <si>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</si>
  <si>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</si>
  <si>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</si>
  <si>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</si>
  <si>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</si>
  <si>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</si>
  <si>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</si>
  <si>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</si>
  <si>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</si>
  <si>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</si>
  <si>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</si>
  <si>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</si>
  <si>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</si>
  <si>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</si>
  <si>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</si>
  <si>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</si>
  <si>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</si>
  <si>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</si>
  <si>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</si>
  <si>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</si>
  <si>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</si>
  <si>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</si>
  <si>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</si>
  <si>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</si>
  <si>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</si>
  <si>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</si>
  <si>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</si>
  <si>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</si>
  <si>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</si>
  <si>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</si>
  <si>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</si>
  <si>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</si>
  <si>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</si>
  <si>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</si>
  <si>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</si>
  <si>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</si>
  <si>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</si>
  <si>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</si>
  <si>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</si>
  <si>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</si>
  <si>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</si>
  <si>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</si>
  <si>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</si>
  <si>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</si>
  <si>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</si>
  <si>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</si>
  <si>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</si>
  <si>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</si>
  <si>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</si>
  <si>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</si>
  <si>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</si>
  <si>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</si>
  <si>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</si>
  <si>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</si>
  <si>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</si>
  <si>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</si>
  <si>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</si>
  <si>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</si>
  <si>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</si>
  <si>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</si>
  <si>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</si>
  <si>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</si>
  <si>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</si>
  <si>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</si>
  <si>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</si>
  <si>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</si>
  <si>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</si>
  <si>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</si>
  <si>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</si>
  <si>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</si>
  <si>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</si>
  <si>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</si>
  <si>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</si>
  <si>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</si>
  <si>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</si>
  <si>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</si>
  <si>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</si>
  <si>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</si>
  <si>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</si>
  <si>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</si>
  <si>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</si>
  <si>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</si>
  <si>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</si>
  <si>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</si>
  <si>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</si>
  <si>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</si>
  <si>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</si>
  <si>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</si>
  <si>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</si>
  <si>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</si>
  <si>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</si>
  <si>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</si>
  <si>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</si>
  <si>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</si>
  <si>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</si>
  <si>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</si>
  <si>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</si>
  <si>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</si>
  <si>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</si>
  <si>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</si>
  <si>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</si>
  <si>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</si>
  <si>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</si>
  <si>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</si>
  <si>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</si>
  <si>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</si>
  <si>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</si>
  <si>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</si>
  <si>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</si>
  <si>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</si>
  <si>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</si>
  <si>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</si>
  <si>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</si>
  <si>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</si>
  <si>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</si>
  <si>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</si>
  <si>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</si>
  <si>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</si>
  <si>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</si>
  <si>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</si>
  <si>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</si>
  <si>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</si>
  <si>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</si>
  <si>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</si>
  <si>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</si>
  <si>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</si>
  <si>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</si>
  <si>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</si>
  <si>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</si>
  <si>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</si>
  <si>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</si>
  <si>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</si>
  <si>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</si>
  <si>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</si>
  <si>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</si>
  <si>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</si>
  <si>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</si>
  <si>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</si>
  <si>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</si>
  <si>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</si>
  <si>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</si>
  <si>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</si>
  <si>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</si>
  <si>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</si>
  <si>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</si>
  <si>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</si>
  <si>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</si>
  <si>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</si>
  <si>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</si>
  <si>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</si>
  <si>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</si>
  <si>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</si>
  <si>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</si>
  <si>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</si>
  <si>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</si>
  <si>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</si>
  <si>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</si>
  <si>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</si>
  <si>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</si>
  <si>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</si>
  <si>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</si>
  <si>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</si>
  <si>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</si>
  <si>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</si>
  <si>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</si>
  <si>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</si>
  <si>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</si>
  <si>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</si>
  <si>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</si>
  <si>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</si>
  <si>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</si>
  <si>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</si>
  <si>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</si>
  <si>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</si>
  <si>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</si>
  <si>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</si>
  <si>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</si>
  <si>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</si>
  <si>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</si>
  <si>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</si>
  <si>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</si>
  <si>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</si>
  <si>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</si>
  <si>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</si>
  <si>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</si>
  <si>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</si>
  <si>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</si>
  <si>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</si>
  <si>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</si>
  <si>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</si>
  <si>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</si>
  <si>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</si>
  <si>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</si>
  <si>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</si>
  <si>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</si>
  <si>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</si>
  <si>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</si>
  <si>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</si>
  <si>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</si>
  <si>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</si>
  <si>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</si>
  <si>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</si>
  <si>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</si>
  <si>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</si>
  <si>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</si>
  <si>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</si>
  <si>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</si>
  <si>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</si>
  <si>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</si>
  <si>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</si>
  <si>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</si>
  <si>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</si>
  <si>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</si>
  <si>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</si>
  <si>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</si>
  <si>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</si>
  <si>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</si>
  <si>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</si>
  <si>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</si>
  <si>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</si>
  <si>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</si>
  <si>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</si>
  <si>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</si>
  <si>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</si>
  <si>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</si>
  <si>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</si>
  <si>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</si>
  <si>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</si>
  <si>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</si>
  <si>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</si>
  <si>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</si>
  <si>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</si>
  <si>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</si>
  <si>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</si>
  <si>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</si>
  <si>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</si>
  <si>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</si>
  <si>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</si>
  <si>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</si>
  <si>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</si>
  <si>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</si>
  <si>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</si>
  <si>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</si>
  <si>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</si>
  <si>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</si>
  <si>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</si>
  <si>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</si>
  <si>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</si>
  <si>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</si>
  <si>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</si>
  <si>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</si>
  <si>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</si>
  <si>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</si>
  <si>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</si>
  <si>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</si>
  <si>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</si>
  <si>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</si>
  <si>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</si>
  <si>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</si>
  <si>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</si>
  <si>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</si>
  <si>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</si>
  <si>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</si>
  <si>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</si>
  <si>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</si>
  <si>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</si>
  <si>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</si>
  <si>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</si>
  <si>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</si>
  <si>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</si>
  <si>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</si>
  <si>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</si>
  <si>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</si>
  <si>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</si>
  <si>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</si>
  <si>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</si>
  <si>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</si>
  <si>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</si>
  <si>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</si>
  <si>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</si>
  <si>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</si>
  <si>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</si>
  <si>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</si>
  <si>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</si>
  <si>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</si>
  <si>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</si>
  <si>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</si>
  <si>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</si>
  <si>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</si>
  <si>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</si>
  <si>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</si>
  <si>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</si>
  <si>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</si>
  <si>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</si>
  <si>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</si>
  <si>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</si>
  <si>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</si>
  <si>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</si>
  <si>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</si>
  <si>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</si>
  <si>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</si>
  <si>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</si>
  <si>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</si>
  <si>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</si>
  <si>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</si>
  <si>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</si>
  <si>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</si>
  <si>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</si>
  <si>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</si>
  <si>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</si>
  <si>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</si>
  <si>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</si>
  <si>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</si>
  <si>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</si>
  <si>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</si>
  <si>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</si>
  <si>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</si>
  <si>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</si>
  <si>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</si>
  <si>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</si>
  <si>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</si>
  <si>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</si>
  <si>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</si>
  <si>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</si>
  <si>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</si>
  <si>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</si>
  <si>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</si>
  <si>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</si>
  <si>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</si>
  <si>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</si>
  <si>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</si>
  <si>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</si>
  <si>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</si>
  <si>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</si>
  <si>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</si>
  <si>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</si>
  <si>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</si>
  <si>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</si>
  <si>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</si>
  <si>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</si>
  <si>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</si>
  <si>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</si>
  <si>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</si>
  <si>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</si>
  <si>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</si>
  <si>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</si>
  <si>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</si>
  <si>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</si>
  <si>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</si>
  <si>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</si>
  <si>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</si>
  <si>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</si>
  <si>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</si>
  <si>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</si>
  <si>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</si>
  <si>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</si>
  <si>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</si>
  <si>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</si>
  <si>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</si>
  <si>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</si>
  <si>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</si>
  <si>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</si>
  <si>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</si>
  <si>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</si>
  <si>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</si>
  <si>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</si>
  <si>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</si>
  <si>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</si>
  <si>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</si>
  <si>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</si>
  <si>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</si>
  <si>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</si>
  <si>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</si>
  <si>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</si>
  <si>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</si>
  <si>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</si>
  <si>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</si>
  <si>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</si>
  <si>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</si>
  <si>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</si>
  <si>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</si>
  <si>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</si>
  <si>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</si>
  <si>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</si>
  <si>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</si>
  <si>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</si>
  <si>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</si>
  <si>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</si>
  <si>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</si>
  <si>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</si>
  <si>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</si>
  <si>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</si>
  <si>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</si>
  <si>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</si>
  <si>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</si>
  <si>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</si>
  <si>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</si>
  <si>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</si>
  <si>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</si>
  <si>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</si>
  <si>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</si>
  <si>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</si>
  <si>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</si>
  <si>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</si>
  <si>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</si>
  <si>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</si>
  <si>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</si>
  <si>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</si>
  <si>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</si>
  <si>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</si>
  <si>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</si>
  <si>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</si>
  <si>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</si>
  <si>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</si>
  <si>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</si>
  <si>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</si>
  <si>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</si>
  <si>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</si>
  <si>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</si>
  <si>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</si>
  <si>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</si>
  <si>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</si>
  <si>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</si>
  <si>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</si>
  <si>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</si>
  <si>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</si>
  <si>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</si>
  <si>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</si>
  <si>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</si>
  <si>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</si>
  <si>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</si>
  <si>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</si>
  <si>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</si>
  <si>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</si>
  <si>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</si>
  <si>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</si>
  <si>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</si>
  <si>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</si>
  <si>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</si>
  <si>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</si>
  <si>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</si>
  <si>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</si>
  <si>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</si>
  <si>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</si>
  <si>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</si>
  <si>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</si>
  <si>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</si>
  <si>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</si>
  <si>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</si>
  <si>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</si>
  <si>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</si>
  <si>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</si>
  <si>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</si>
  <si>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</si>
  <si>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</si>
  <si>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</si>
  <si>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</si>
  <si>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</si>
  <si>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</si>
  <si>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</si>
  <si>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</si>
  <si>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</si>
  <si>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</si>
  <si>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</si>
  <si>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</si>
  <si>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</si>
  <si>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</si>
  <si>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</si>
  <si>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</si>
  <si>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</si>
  <si>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</si>
  <si>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</si>
  <si>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</si>
  <si>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</si>
  <si>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</si>
  <si>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</si>
  <si>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</si>
  <si>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</si>
  <si>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</si>
  <si>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</si>
  <si>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</si>
  <si>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</si>
  <si>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</si>
  <si>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</si>
  <si>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</si>
  <si>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</si>
  <si>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</si>
  <si>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</si>
  <si>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</si>
  <si>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</si>
  <si>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</si>
  <si>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</si>
  <si>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</si>
  <si>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</si>
  <si>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</si>
  <si>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</si>
  <si>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</si>
  <si>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</si>
  <si>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</si>
  <si>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</si>
  <si>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</si>
  <si>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</si>
  <si>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</si>
  <si>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</si>
  <si>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</si>
  <si>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</si>
  <si>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</si>
  <si>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</si>
  <si>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</si>
  <si>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</si>
  <si>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</si>
  <si>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</si>
  <si>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</si>
  <si>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</si>
  <si>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</si>
  <si>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</si>
  <si>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</si>
  <si>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</si>
  <si>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</si>
  <si>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</si>
  <si>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</si>
  <si>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</si>
  <si>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</si>
  <si>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</si>
  <si>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</si>
  <si>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</si>
  <si>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</si>
  <si>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</si>
  <si>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</si>
  <si>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</si>
  <si>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</si>
  <si>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</si>
  <si>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</si>
  <si>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</si>
  <si>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</si>
  <si>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</si>
  <si>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</si>
  <si>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</si>
  <si>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</si>
  <si>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</si>
  <si>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</si>
  <si>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</si>
  <si>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</si>
  <si>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</si>
  <si>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</si>
  <si>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</si>
  <si>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</si>
  <si>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</si>
  <si>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</si>
  <si>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</si>
  <si>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</si>
  <si>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</si>
  <si>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</si>
  <si>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</si>
  <si>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</si>
  <si>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</si>
  <si>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</si>
  <si>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</si>
  <si>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</si>
  <si>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</si>
  <si>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</si>
  <si>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</si>
  <si>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</si>
  <si>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</si>
  <si>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</si>
  <si>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</si>
  <si>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</si>
  <si>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</si>
  <si>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</si>
  <si>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</si>
  <si>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</si>
  <si>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</si>
  <si>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</si>
  <si>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</si>
  <si>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</si>
  <si>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</si>
  <si>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</si>
  <si>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</si>
  <si>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</si>
  <si>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</si>
  <si>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</si>
  <si>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</si>
  <si>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</si>
  <si>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</si>
  <si>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</si>
  <si>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</si>
  <si>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</si>
  <si>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</si>
  <si>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</si>
  <si>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</si>
  <si>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</si>
  <si>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</si>
  <si>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</si>
  <si>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</si>
  <si>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</si>
  <si>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</si>
  <si>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</si>
  <si>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</si>
  <si>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</si>
  <si>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</si>
  <si>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</si>
  <si>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</si>
  <si>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</si>
  <si>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</si>
  <si>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</si>
  <si>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</si>
  <si>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</si>
  <si>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</si>
  <si>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</si>
  <si>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</si>
  <si>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</si>
  <si>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</si>
  <si>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</si>
  <si>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</si>
  <si>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</si>
  <si>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</si>
  <si>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</si>
  <si>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</si>
  <si>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</si>
  <si>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</si>
  <si>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</si>
  <si>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</si>
  <si>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</si>
  <si>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</si>
  <si>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</si>
  <si>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</si>
  <si>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</si>
  <si>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</si>
  <si>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</si>
  <si>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</si>
  <si>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</si>
  <si>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</si>
  <si>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</si>
  <si>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</si>
  <si>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</si>
  <si>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</si>
  <si>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</si>
  <si>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</si>
  <si>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</si>
  <si>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</si>
  <si>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</si>
  <si>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</si>
  <si>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</si>
  <si>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</si>
  <si>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</si>
  <si>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</si>
  <si>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</si>
  <si>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</si>
  <si>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</si>
  <si>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</si>
  <si>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</si>
  <si>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</si>
  <si>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</si>
  <si>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</si>
  <si>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</si>
  <si>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</si>
  <si>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</si>
  <si>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</si>
  <si>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</si>
  <si>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</si>
  <si>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</si>
  <si>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</si>
  <si>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</si>
  <si>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</si>
  <si>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</si>
  <si>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</si>
  <si>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</si>
  <si>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</si>
  <si>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</si>
  <si>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</si>
  <si>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</si>
  <si>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</si>
  <si>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</si>
  <si>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</si>
  <si>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</si>
  <si>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</si>
  <si>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</si>
  <si>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</si>
  <si>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</si>
  <si>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</si>
  <si>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</si>
  <si>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</si>
  <si>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</si>
  <si>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</si>
  <si>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</si>
  <si>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</si>
  <si>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</si>
  <si>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</si>
  <si>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</si>
  <si>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</si>
  <si>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</si>
  <si>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</si>
  <si>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</si>
  <si>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</si>
  <si>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</si>
  <si>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</si>
  <si>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</si>
  <si>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</si>
  <si>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</si>
  <si>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</si>
  <si>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</si>
  <si>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</si>
  <si>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</si>
  <si>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</si>
  <si>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</si>
  <si>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</si>
  <si>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</si>
  <si>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</si>
  <si>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</si>
  <si>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</si>
  <si>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</si>
  <si>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</si>
  <si>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</si>
  <si>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</si>
  <si>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</si>
  <si>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</si>
  <si>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</si>
  <si>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</si>
  <si>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</si>
  <si>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</si>
  <si>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</si>
  <si>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</si>
  <si>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</si>
  <si>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</si>
  <si>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</si>
  <si>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</si>
  <si>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</si>
  <si>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</si>
  <si>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</si>
  <si>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</si>
  <si>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</si>
  <si>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</si>
  <si>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</si>
  <si>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</si>
  <si>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</si>
  <si>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</si>
  <si>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</si>
  <si>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</si>
  <si>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</si>
  <si>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</si>
  <si>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</si>
  <si>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</si>
  <si>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</si>
  <si>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</si>
  <si>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</si>
  <si>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</si>
  <si>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</si>
  <si>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</si>
  <si>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</si>
  <si>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</si>
  <si>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</si>
  <si>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</si>
  <si>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</si>
  <si>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</si>
  <si>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</si>
  <si>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</si>
  <si>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</si>
  <si>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</si>
  <si>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</si>
  <si>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</si>
  <si>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</si>
  <si>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</si>
  <si>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</si>
  <si>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</si>
  <si>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</si>
  <si>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</si>
  <si>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</si>
  <si>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</si>
  <si>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</si>
  <si>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</si>
  <si>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</si>
  <si>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</si>
  <si>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</si>
  <si>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</si>
  <si>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</si>
  <si>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</si>
  <si>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</si>
  <si>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</si>
  <si>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</si>
  <si>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</si>
  <si>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</si>
  <si>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</si>
  <si>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</si>
  <si>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</si>
  <si>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</si>
  <si>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</si>
  <si>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</si>
  <si>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</si>
  <si>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</si>
  <si>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</si>
  <si>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</si>
  <si>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</si>
  <si>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</si>
  <si>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</si>
  <si>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</si>
  <si>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</si>
  <si>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</si>
  <si>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</si>
  <si>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</si>
  <si>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</si>
  <si>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</si>
  <si>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</si>
  <si>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</si>
  <si>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</si>
  <si>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</si>
  <si>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</si>
  <si>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</si>
  <si>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</si>
  <si>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</si>
  <si>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</si>
  <si>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</si>
  <si>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</si>
  <si>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</si>
  <si>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</si>
  <si>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</si>
  <si>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</si>
  <si>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</si>
  <si>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</si>
  <si>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</si>
  <si>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</si>
  <si>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</si>
  <si>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</si>
  <si>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</si>
  <si>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</si>
  <si>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</si>
  <si>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</si>
  <si>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</si>
  <si>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</si>
  <si>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</si>
  <si>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</si>
  <si>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</si>
  <si>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</si>
  <si>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</si>
  <si>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</si>
  <si>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</si>
  <si>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</si>
  <si>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</si>
  <si>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</si>
  <si>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</si>
  <si>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</si>
  <si>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</si>
  <si>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</si>
  <si>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</si>
  <si>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</si>
  <si>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</si>
  <si>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</si>
  <si>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</si>
  <si>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</si>
  <si>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</si>
  <si>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</si>
  <si>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</si>
  <si>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</si>
  <si>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</si>
  <si>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</si>
  <si>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</si>
  <si>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</si>
  <si>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</si>
  <si>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</si>
  <si>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</si>
  <si>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</si>
  <si>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</si>
  <si>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</si>
  <si>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</si>
  <si>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</si>
  <si>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</si>
  <si>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</si>
  <si>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</si>
  <si>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</si>
  <si>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</si>
  <si>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</si>
  <si>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</si>
  <si>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</si>
  <si>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</si>
  <si>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</si>
  <si>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</si>
  <si>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</si>
  <si>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</si>
  <si>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</si>
  <si>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</si>
  <si>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</si>
  <si>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</si>
  <si>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</si>
  <si>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</si>
  <si>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</si>
  <si>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</si>
  <si>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</si>
  <si>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</si>
  <si>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</si>
  <si>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</si>
  <si>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</si>
  <si>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</si>
  <si>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</si>
  <si>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</si>
  <si>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</si>
  <si>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</si>
  <si>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</si>
  <si>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</si>
  <si>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</si>
  <si>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</si>
  <si>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</si>
  <si>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</si>
  <si>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</si>
  <si>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</si>
  <si>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</si>
  <si>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</si>
  <si>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</si>
  <si>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</si>
  <si>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</si>
  <si>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</si>
  <si>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</si>
  <si>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</si>
  <si>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</si>
  <si>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</si>
  <si>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</si>
  <si>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</si>
  <si>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</si>
  <si>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</si>
  <si>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</si>
  <si>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</si>
  <si>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</si>
  <si>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</si>
  <si>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</si>
  <si>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</si>
  <si>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</si>
  <si>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</si>
  <si>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</si>
  <si>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</si>
  <si>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</si>
  <si>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</si>
  <si>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</si>
  <si>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</si>
  <si>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</si>
  <si>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</si>
  <si>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</si>
  <si>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</si>
  <si>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</si>
  <si>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</si>
  <si>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</si>
  <si>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</si>
  <si>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</si>
  <si>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</si>
  <si>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</si>
  <si>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</si>
  <si>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</si>
  <si>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</si>
  <si>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</si>
  <si>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</si>
  <si>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</si>
  <si>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</si>
  <si>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</si>
  <si>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</si>
  <si>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</si>
  <si>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</si>
  <si>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</si>
  <si>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</si>
  <si>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</si>
  <si>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</si>
  <si>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</si>
  <si>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</si>
  <si>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</si>
  <si>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</si>
  <si>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</si>
  <si>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</si>
  <si>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</si>
  <si>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</si>
  <si>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</si>
  <si>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</si>
  <si>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</si>
  <si>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</si>
  <si>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</si>
  <si>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</si>
  <si>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</si>
  <si>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</si>
  <si>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</si>
  <si>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</si>
  <si>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</si>
  <si>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</si>
  <si>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</si>
  <si>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</si>
  <si>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</si>
  <si>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</si>
  <si>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</si>
  <si>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</si>
  <si>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</si>
  <si>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</si>
  <si>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</si>
  <si>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</si>
  <si>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</si>
  <si>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</si>
  <si>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</si>
  <si>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</si>
  <si>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</si>
  <si>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</si>
  <si>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</si>
  <si>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</si>
  <si>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</si>
  <si>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</si>
  <si>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</si>
  <si>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</si>
  <si>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</si>
  <si>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</si>
  <si>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</si>
  <si>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</si>
  <si>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</si>
  <si>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</si>
  <si>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</si>
  <si>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</si>
  <si>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</si>
  <si>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</si>
  <si>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</si>
  <si>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</si>
  <si>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</si>
  <si>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</si>
  <si>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</si>
  <si>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</si>
  <si>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</si>
  <si>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</si>
  <si>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</si>
  <si>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</si>
  <si>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</si>
  <si>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</si>
  <si>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</si>
  <si>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</si>
  <si>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</si>
  <si>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</si>
  <si>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</si>
  <si>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</si>
  <si>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</si>
  <si>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</si>
  <si>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</si>
  <si>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</si>
  <si>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</si>
  <si>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</si>
  <si>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</si>
  <si>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</si>
  <si>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</si>
  <si>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</si>
  <si>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</si>
  <si>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</si>
  <si>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</si>
  <si>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</si>
  <si>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</si>
  <si>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</si>
  <si>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</si>
  <si>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</si>
  <si>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</si>
  <si>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</si>
  <si>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</si>
  <si>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</si>
  <si>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</si>
  <si>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</si>
  <si>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</si>
  <si>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</si>
  <si>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</si>
  <si>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</si>
  <si>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</si>
  <si>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</si>
  <si>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</si>
  <si>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</si>
  <si>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</si>
  <si>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</si>
  <si>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</si>
  <si>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</si>
  <si>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</si>
  <si>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</si>
  <si>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</si>
  <si>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</si>
  <si>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</si>
  <si>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</si>
  <si>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</si>
  <si>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</si>
  <si>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</si>
  <si>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</si>
  <si>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</si>
  <si>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</si>
  <si>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</si>
  <si>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</si>
  <si>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</si>
  <si>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</si>
  <si>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</si>
  <si>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</si>
  <si>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</si>
  <si>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</si>
  <si>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</si>
  <si>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</si>
  <si>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</si>
  <si>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</si>
  <si>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</si>
  <si>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</si>
  <si>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</si>
  <si>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</si>
  <si>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</si>
  <si>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</si>
  <si>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</si>
  <si>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</si>
  <si>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</si>
  <si>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</si>
  <si>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</si>
  <si>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</si>
  <si>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</si>
  <si>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</si>
  <si>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</si>
  <si>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</si>
  <si>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</si>
  <si>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</si>
  <si>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</si>
  <si>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</si>
  <si>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</si>
  <si>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</si>
  <si>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</si>
  <si>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</si>
  <si>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</si>
  <si>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</si>
  <si>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</si>
  <si>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</si>
  <si>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</si>
  <si>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</si>
  <si>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</si>
  <si>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</si>
  <si>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</si>
  <si>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</si>
  <si>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</si>
  <si>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</si>
  <si>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</si>
  <si>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</si>
  <si>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</si>
  <si>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</si>
  <si>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</si>
  <si>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</si>
  <si>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</si>
  <si>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</si>
  <si>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</si>
  <si>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</si>
  <si>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</si>
  <si>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</si>
  <si>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</si>
  <si>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</si>
  <si>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</si>
  <si>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</si>
  <si>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</si>
  <si>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</si>
  <si>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</si>
  <si>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</si>
  <si>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</si>
  <si>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</si>
  <si>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</si>
  <si>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</si>
  <si>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</si>
  <si>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</si>
  <si>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</si>
  <si>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</si>
  <si>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</si>
  <si>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</si>
  <si>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</si>
  <si>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</si>
  <si>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</si>
  <si>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</si>
  <si>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</si>
  <si>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</si>
  <si>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</si>
  <si>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</si>
  <si>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</si>
  <si>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</si>
  <si>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</si>
  <si>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</si>
  <si>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</si>
  <si>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</si>
  <si>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</si>
  <si>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</si>
  <si>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</si>
  <si>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</si>
  <si>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</si>
  <si>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</si>
  <si>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</si>
  <si>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</si>
  <si>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</si>
  <si>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</si>
  <si>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</si>
  <si>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</si>
  <si>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</si>
  <si>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</si>
  <si>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</si>
  <si>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</si>
  <si>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</si>
  <si>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</si>
  <si>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</si>
  <si>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</si>
  <si>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</si>
  <si>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</si>
  <si>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</si>
  <si>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</si>
  <si>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</si>
  <si>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</si>
  <si>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</si>
  <si>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</si>
  <si>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</si>
  <si>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</si>
  <si>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</si>
  <si>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</si>
  <si>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</si>
  <si>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</si>
  <si>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</si>
  <si>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</si>
  <si>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</si>
  <si>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</si>
  <si>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</si>
  <si>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</si>
  <si>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</si>
  <si>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</si>
  <si>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</si>
  <si>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</si>
  <si>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</si>
  <si>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</si>
  <si>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</si>
  <si>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</si>
  <si>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</si>
  <si>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</si>
  <si>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</si>
  <si>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</si>
  <si>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</si>
  <si>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</si>
  <si>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</si>
  <si>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</si>
  <si>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</si>
  <si>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</si>
  <si>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</si>
  <si>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</si>
  <si>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</si>
  <si>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</si>
  <si>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</si>
  <si>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</si>
  <si>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</si>
  <si>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</si>
  <si>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</si>
  <si>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</si>
  <si>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</si>
  <si>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</si>
  <si>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</si>
  <si>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</si>
  <si>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</si>
  <si>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</si>
  <si>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</si>
  <si>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</si>
  <si>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</si>
  <si>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</si>
  <si>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</si>
  <si>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</si>
  <si>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</si>
  <si>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</si>
  <si>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</si>
  <si>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</si>
  <si>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</si>
  <si>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</si>
  <si>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</si>
  <si>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</si>
  <si>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</si>
  <si>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</si>
  <si>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</si>
  <si>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</si>
  <si>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</si>
  <si>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</si>
  <si>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</si>
  <si>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</si>
  <si>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</si>
  <si>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</si>
  <si>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</si>
  <si>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</si>
  <si>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</si>
  <si>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</si>
  <si>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</si>
  <si>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</si>
  <si>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</si>
  <si>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</si>
  <si>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</si>
  <si>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</si>
  <si>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</si>
  <si>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</si>
  <si>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</si>
  <si>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</si>
  <si>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</si>
  <si>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</si>
  <si>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</si>
  <si>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</si>
  <si>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</si>
  <si>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</si>
  <si>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</si>
  <si>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</si>
  <si>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</si>
  <si>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</si>
  <si>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</si>
  <si>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</si>
  <si>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</si>
  <si>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</si>
  <si>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</si>
  <si>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</si>
  <si>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</si>
  <si>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</si>
  <si>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</si>
  <si>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</si>
  <si>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</si>
  <si>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</si>
  <si>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</si>
  <si>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</si>
  <si>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</si>
  <si>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</si>
  <si>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</si>
  <si>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</si>
  <si>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</si>
  <si>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</si>
  <si>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</si>
  <si>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</si>
  <si>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</si>
  <si>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</si>
  <si>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</si>
  <si>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</si>
  <si>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</si>
  <si>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</si>
  <si>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</si>
  <si>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</si>
  <si>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</si>
  <si>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</si>
  <si>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</si>
  <si>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</si>
  <si>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</si>
  <si>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</si>
  <si>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</si>
  <si>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</si>
  <si>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</si>
  <si>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</si>
  <si>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</si>
  <si>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</si>
  <si>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</si>
  <si>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</si>
  <si>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</si>
  <si>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</si>
  <si>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</si>
  <si>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</si>
  <si>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</si>
  <si>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</si>
  <si>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</si>
  <si>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</si>
  <si>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</si>
  <si>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</si>
  <si>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</si>
  <si>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</si>
  <si>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</si>
  <si>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</si>
  <si>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</si>
  <si>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</si>
  <si>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</si>
  <si>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</si>
  <si>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</si>
  <si>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</si>
  <si>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</si>
  <si>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</si>
  <si>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</si>
  <si>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</si>
  <si>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</si>
  <si>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</si>
  <si>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</si>
  <si>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</si>
  <si>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</si>
  <si>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</si>
  <si>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</si>
  <si>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</si>
  <si>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</si>
  <si>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</si>
  <si>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</si>
  <si>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</si>
  <si>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</si>
  <si>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</si>
  <si>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</si>
  <si>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</si>
  <si>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</si>
  <si>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</si>
  <si>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</si>
  <si>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</si>
  <si>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</si>
  <si>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</si>
  <si>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</si>
  <si>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</si>
  <si>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</si>
  <si>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</si>
  <si>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</si>
  <si>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</si>
  <si>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</si>
  <si>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</si>
  <si>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</si>
  <si>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</si>
  <si>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</si>
  <si>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</si>
  <si>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</si>
  <si>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</si>
  <si>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</si>
  <si>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</si>
  <si>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</si>
  <si>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</si>
  <si>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</si>
  <si>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</si>
  <si>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</si>
  <si>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</si>
  <si>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</si>
  <si>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</si>
  <si>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</si>
  <si>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</si>
  <si>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</si>
  <si>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</si>
  <si>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</si>
  <si>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</si>
  <si>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</si>
  <si>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</si>
  <si>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</si>
  <si>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</si>
  <si>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</si>
  <si>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</si>
  <si>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</si>
  <si>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</si>
  <si>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</si>
  <si>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</si>
  <si>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</si>
  <si>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</si>
  <si>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</si>
  <si>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</si>
  <si>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</si>
  <si>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</si>
  <si>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</si>
  <si>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</si>
  <si>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</si>
  <si>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</si>
  <si>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</si>
  <si>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</si>
  <si>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</si>
  <si>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</si>
  <si>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</si>
  <si>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</si>
  <si>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</si>
  <si>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</si>
  <si>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</si>
  <si>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</si>
  <si>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</si>
  <si>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</si>
  <si>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</si>
  <si>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</si>
  <si>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</si>
  <si>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</si>
  <si>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</si>
  <si>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</si>
  <si>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</si>
  <si>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</si>
  <si>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</si>
  <si>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</si>
  <si>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</si>
  <si>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</si>
  <si>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</si>
  <si>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</si>
  <si>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</si>
  <si>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</si>
  <si>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</si>
  <si>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</si>
  <si>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</si>
  <si>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</si>
  <si>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</si>
  <si>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</si>
  <si>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</si>
  <si>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</si>
  <si>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</si>
  <si>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</si>
  <si>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</si>
  <si>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</si>
  <si>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</si>
  <si>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</si>
  <si>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</si>
  <si>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</si>
  <si>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</si>
  <si>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</si>
  <si>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</si>
  <si>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</si>
  <si>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</si>
  <si>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</si>
  <si>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</si>
  <si>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</si>
  <si>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</si>
  <si>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</si>
  <si>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</si>
  <si>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</si>
  <si>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</si>
  <si>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</si>
  <si>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</si>
  <si>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</si>
  <si>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</si>
  <si>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</si>
  <si>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</si>
  <si>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</si>
  <si>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</si>
  <si>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</si>
  <si>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</si>
  <si>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</si>
  <si>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</si>
  <si>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</si>
  <si>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</si>
  <si>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</si>
  <si>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</si>
  <si>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</si>
  <si>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</si>
  <si>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</si>
  <si>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</si>
  <si>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</si>
  <si>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</si>
  <si>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</si>
  <si>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</si>
  <si>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</si>
  <si>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</si>
  <si>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</si>
  <si>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</si>
  <si>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</si>
  <si>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</si>
  <si>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</si>
  <si>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</si>
  <si>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</si>
  <si>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</si>
  <si>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</si>
  <si>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</si>
  <si>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</si>
  <si>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</si>
  <si>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</si>
  <si>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</si>
  <si>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</si>
  <si>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</si>
  <si>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</si>
  <si>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</si>
  <si>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</si>
  <si>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</si>
  <si>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</si>
  <si>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</si>
  <si>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</si>
  <si>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</si>
  <si>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</si>
  <si>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</si>
  <si>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</si>
  <si>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</si>
  <si>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</si>
  <si>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</si>
  <si>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</si>
  <si>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</si>
  <si>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</si>
  <si>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</si>
  <si>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</si>
  <si>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</si>
  <si>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</si>
  <si>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</si>
  <si>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</si>
  <si>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</si>
  <si>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</si>
  <si>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</si>
  <si>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</si>
  <si>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</si>
  <si>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</si>
  <si>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</si>
  <si>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</si>
  <si>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</si>
  <si>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</si>
  <si>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</si>
  <si>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</si>
  <si>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</si>
  <si>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</si>
  <si>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</si>
  <si>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</si>
  <si>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</si>
  <si>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</si>
  <si>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</si>
  <si>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</si>
  <si>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</si>
  <si>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</si>
  <si>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</si>
  <si>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</si>
  <si>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</si>
  <si>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</si>
  <si>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</si>
  <si>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</si>
  <si>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</si>
  <si>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</si>
  <si>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</si>
  <si>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</si>
  <si>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</si>
  <si>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</si>
  <si>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</si>
  <si>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</si>
  <si>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</si>
  <si>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</si>
  <si>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</si>
  <si>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</si>
  <si>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</si>
  <si>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</si>
  <si>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</si>
  <si>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</si>
  <si>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</si>
  <si>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</si>
  <si>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</si>
  <si>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</si>
  <si>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</si>
  <si>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</si>
  <si>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</si>
  <si>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</si>
  <si>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</si>
  <si>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</si>
  <si>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</si>
  <si>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</si>
  <si>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</si>
  <si>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</si>
  <si>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</si>
  <si>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</si>
  <si>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</si>
  <si>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</si>
  <si>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</si>
  <si>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</si>
  <si>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</si>
  <si>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</si>
  <si>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</si>
  <si>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</si>
  <si>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</si>
  <si>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</si>
  <si>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</si>
  <si>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</si>
  <si>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</si>
  <si>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</si>
  <si>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</si>
  <si>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</si>
  <si>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</si>
  <si>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</si>
  <si>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</si>
  <si>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</si>
  <si>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</si>
  <si>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</si>
  <si>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</si>
  <si>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</si>
  <si>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</si>
  <si>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</si>
  <si>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</si>
  <si>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</si>
  <si>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</si>
  <si>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</si>
  <si>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</si>
  <si>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</si>
  <si>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</si>
  <si>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</si>
  <si>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</si>
  <si>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</si>
  <si>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</si>
  <si>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</si>
  <si>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</si>
  <si>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</si>
  <si>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</si>
  <si>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</si>
  <si>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</si>
  <si>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</si>
  <si>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</si>
  <si>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</si>
  <si>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</si>
  <si>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</si>
  <si>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</si>
  <si>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</si>
  <si>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</si>
  <si>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</si>
  <si>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</si>
  <si>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</si>
  <si>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</si>
  <si>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</si>
  <si>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</si>
  <si>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</si>
  <si>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</si>
  <si>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</si>
  <si>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</si>
  <si>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</si>
  <si>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</si>
  <si>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</si>
  <si>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</si>
  <si>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</si>
  <si>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</si>
  <si>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</si>
  <si>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</si>
  <si>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</si>
  <si>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</si>
  <si>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</si>
  <si>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</si>
  <si>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</si>
  <si>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</si>
  <si>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</si>
  <si>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</si>
  <si>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</si>
  <si>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</si>
  <si>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</si>
  <si>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</si>
  <si>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</si>
  <si>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</si>
  <si>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</si>
  <si>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</si>
  <si>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</si>
  <si>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</si>
  <si>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</si>
  <si>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</si>
  <si>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</si>
  <si>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</si>
  <si>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</si>
  <si>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</si>
  <si>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</si>
  <si>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</si>
  <si>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</si>
  <si>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</si>
  <si>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</si>
  <si>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</si>
  <si>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</si>
  <si>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</si>
  <si>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</si>
  <si>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</si>
  <si>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</si>
  <si>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</si>
  <si>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</si>
  <si>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</si>
  <si>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</si>
  <si>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</si>
  <si>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</si>
  <si>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</si>
  <si>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</si>
  <si>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</si>
  <si>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</si>
  <si>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</si>
  <si>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</si>
  <si>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</si>
  <si>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</si>
  <si>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</si>
  <si>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</si>
  <si>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</si>
  <si>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</si>
  <si>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</si>
  <si>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</si>
  <si>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</si>
  <si>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</si>
  <si>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</si>
  <si>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</si>
  <si>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</si>
  <si>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</si>
  <si>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</si>
  <si>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</si>
  <si>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</si>
  <si>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</si>
  <si>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</si>
  <si>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</si>
  <si>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</si>
  <si>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</si>
  <si>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</si>
  <si>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</si>
  <si>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</si>
  <si>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</si>
  <si>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</si>
  <si>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</si>
  <si>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</si>
  <si>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</si>
  <si>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</si>
  <si>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</si>
  <si>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</si>
  <si>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</si>
  <si>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</si>
  <si>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</si>
  <si>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</si>
  <si>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</si>
  <si>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</si>
  <si>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</si>
  <si>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</si>
  <si>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</si>
  <si>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</si>
  <si>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</si>
  <si>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</si>
  <si>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</si>
  <si>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</si>
  <si>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</si>
  <si>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</si>
  <si>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</si>
  <si>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</si>
  <si>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</si>
  <si>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</si>
  <si>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</si>
  <si>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</si>
  <si>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</si>
  <si>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</si>
  <si>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</si>
  <si>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</si>
  <si>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</si>
  <si>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</si>
  <si>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</si>
  <si>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</si>
  <si>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</si>
  <si>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</si>
  <si>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</si>
  <si>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</si>
  <si>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</si>
  <si>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</si>
  <si>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</si>
  <si>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</si>
  <si>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</si>
  <si>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</si>
  <si>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</si>
  <si>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</si>
  <si>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</si>
  <si>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</si>
  <si>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</si>
  <si>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</si>
  <si>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</si>
  <si>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</si>
  <si>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</si>
  <si>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</si>
  <si>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</si>
  <si>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</si>
  <si>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</si>
  <si>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</si>
  <si>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</si>
  <si>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</si>
  <si>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</si>
  <si>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</si>
  <si>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</si>
  <si>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</si>
  <si>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</si>
  <si>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</si>
  <si>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</si>
  <si>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</si>
  <si>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</si>
  <si>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</si>
  <si>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</si>
  <si>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</si>
  <si>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</si>
  <si>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</si>
  <si>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</si>
  <si>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</si>
  <si>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</si>
  <si>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</si>
  <si>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</si>
  <si>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</si>
  <si>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</si>
  <si>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</si>
  <si>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</si>
  <si>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</si>
  <si>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</si>
  <si>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</si>
  <si>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</si>
  <si>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</si>
  <si>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</si>
  <si>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</si>
  <si>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</si>
  <si>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</si>
  <si>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</si>
  <si>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</si>
  <si>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</si>
  <si>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</si>
  <si>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</si>
  <si>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</si>
  <si>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</si>
  <si>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</si>
  <si>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</si>
  <si>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</si>
  <si>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</si>
  <si>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</si>
  <si>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</si>
  <si>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</si>
  <si>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</si>
  <si>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</si>
  <si>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</si>
  <si>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</si>
  <si>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</si>
  <si>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</si>
  <si>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</si>
  <si>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</si>
  <si>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</si>
  <si>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</si>
  <si>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</si>
  <si>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</si>
  <si>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</si>
  <si>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</si>
  <si>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</si>
  <si>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</si>
  <si>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</si>
  <si>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</si>
  <si>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</si>
  <si>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</si>
  <si>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</si>
  <si>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</si>
  <si>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</si>
  <si>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</si>
  <si>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</si>
  <si>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</si>
  <si>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</si>
  <si>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</si>
  <si>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</si>
  <si>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</si>
  <si>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</si>
  <si>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</si>
  <si>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</si>
  <si>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</si>
  <si>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</si>
  <si>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</si>
  <si>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</si>
  <si>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</si>
  <si>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</si>
  <si>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</si>
  <si>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</si>
  <si>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</si>
  <si>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</si>
  <si>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</si>
  <si>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</si>
  <si>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</si>
  <si>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</si>
  <si>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</si>
  <si>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</si>
  <si>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</si>
  <si>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</si>
  <si>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</si>
  <si>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</si>
  <si>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</si>
  <si>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</si>
  <si>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</si>
  <si>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</si>
  <si>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</si>
  <si>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</si>
  <si>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</si>
  <si>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</si>
  <si>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</si>
  <si>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</si>
  <si>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</si>
  <si>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</si>
  <si>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</si>
  <si>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</si>
  <si>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</si>
  <si>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</si>
  <si>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</si>
  <si>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</si>
  <si>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</si>
  <si>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</si>
  <si>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</si>
  <si>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</si>
  <si>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</si>
  <si>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</si>
  <si>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</si>
  <si>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</si>
  <si>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</si>
  <si>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</si>
  <si>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</si>
  <si>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</si>
  <si>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</si>
  <si>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</si>
  <si>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</si>
  <si>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</si>
  <si>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</si>
  <si>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</si>
  <si>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</si>
  <si>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</si>
  <si>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</si>
  <si>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</si>
  <si>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</si>
  <si>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</si>
  <si>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</si>
  <si>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</si>
  <si>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</si>
  <si>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</si>
  <si>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</si>
  <si>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</si>
  <si>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</si>
  <si>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</si>
  <si>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</si>
  <si>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</si>
  <si>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</si>
  <si>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</si>
  <si>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</si>
  <si>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</si>
  <si>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</si>
  <si>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</si>
  <si>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</si>
  <si>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</si>
  <si>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</si>
  <si>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</si>
  <si>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</si>
  <si>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</si>
  <si>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</si>
  <si>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</si>
  <si>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</si>
  <si>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</si>
  <si>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</si>
  <si>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</si>
  <si>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</si>
  <si>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</si>
  <si>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</si>
  <si>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</si>
  <si>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</si>
  <si>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</si>
  <si>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</si>
  <si>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</si>
  <si>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</si>
  <si>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</si>
  <si>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</si>
  <si>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</si>
  <si>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</si>
  <si>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</si>
  <si>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</si>
  <si>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</si>
  <si>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</si>
  <si>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</si>
  <si>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</si>
  <si>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</si>
  <si>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</si>
  <si>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</si>
  <si>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</si>
  <si>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</si>
  <si>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</si>
  <si>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</si>
  <si>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</si>
  <si>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</si>
  <si>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</si>
  <si>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</si>
  <si>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</si>
  <si>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</si>
  <si>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</si>
  <si>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</si>
  <si>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</si>
  <si>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</si>
  <si>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</si>
  <si>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</si>
  <si>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</si>
  <si>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</si>
  <si>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</si>
  <si>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</si>
  <si>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</si>
  <si>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</si>
  <si>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</si>
  <si>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</si>
  <si>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</si>
  <si>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</si>
  <si>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</si>
  <si>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</si>
  <si>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</si>
  <si>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</si>
  <si>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</si>
  <si>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</si>
  <si>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</si>
  <si>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</si>
  <si>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</si>
  <si>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</si>
  <si>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</si>
  <si>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</si>
  <si>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</si>
  <si>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</si>
  <si>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</si>
  <si>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</si>
  <si>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</si>
  <si>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</si>
  <si>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</si>
  <si>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</si>
  <si>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</si>
  <si>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</si>
  <si>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</si>
  <si>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</si>
  <si>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</si>
  <si>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</si>
  <si>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</si>
  <si>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</si>
  <si>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</si>
  <si>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</si>
  <si>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</si>
  <si>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</si>
  <si>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</si>
  <si>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</si>
  <si>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</si>
  <si>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</si>
  <si>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</si>
  <si>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</si>
  <si>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</si>
  <si>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</si>
  <si>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</si>
  <si>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</si>
  <si>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</si>
  <si>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</si>
  <si>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</si>
  <si>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</si>
  <si>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</si>
  <si>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</si>
  <si>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</si>
  <si>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</si>
  <si>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</si>
  <si>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</si>
  <si>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</si>
  <si>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</si>
  <si>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</si>
  <si>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</si>
  <si>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</si>
  <si>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</si>
  <si>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</si>
  <si>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</si>
  <si>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</si>
  <si>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</si>
  <si>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</si>
  <si>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</si>
  <si>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</si>
  <si>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</si>
  <si>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</si>
  <si>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</si>
  <si>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</si>
  <si>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</si>
  <si>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</si>
  <si>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</si>
  <si>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</si>
  <si>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</si>
  <si>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</si>
  <si>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</si>
  <si>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</si>
  <si>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</si>
  <si>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</si>
  <si>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</si>
  <si>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</si>
  <si>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</si>
  <si>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</si>
  <si>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</si>
  <si>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</si>
  <si>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</si>
  <si>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</si>
  <si>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</si>
  <si>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</si>
  <si>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</si>
  <si>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</si>
  <si>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</si>
  <si>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</si>
  <si>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</si>
  <si>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</si>
  <si>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</si>
  <si>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</si>
  <si>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</si>
  <si>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</si>
  <si>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</si>
  <si>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</si>
  <si>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</si>
  <si>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</si>
  <si>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</si>
  <si>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</si>
  <si>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</si>
  <si>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</si>
  <si>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</si>
  <si>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</si>
  <si>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</si>
  <si>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</si>
  <si>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</si>
  <si>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</si>
  <si>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</si>
  <si>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</si>
  <si>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</si>
  <si>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</si>
  <si>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</si>
  <si>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</si>
  <si>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</si>
  <si>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</si>
  <si>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</si>
  <si>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</si>
  <si>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</si>
  <si>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</si>
  <si>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</si>
  <si>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</si>
  <si>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</si>
  <si>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</si>
  <si>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</si>
  <si>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</si>
  <si>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</si>
  <si>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</si>
  <si>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</si>
  <si>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</si>
  <si>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</si>
  <si>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</si>
  <si>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</si>
  <si>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</si>
  <si>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</si>
  <si>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</si>
  <si>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</si>
  <si>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</si>
  <si>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</si>
  <si>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</si>
  <si>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</si>
  <si>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</si>
  <si>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</si>
  <si>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</si>
  <si>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</si>
  <si>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</si>
  <si>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</si>
  <si>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</si>
  <si>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</si>
  <si>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</si>
  <si>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</si>
  <si>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</si>
  <si>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</si>
  <si>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</si>
  <si>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</si>
  <si>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</si>
  <si>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</si>
  <si>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</si>
  <si>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</si>
  <si>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</si>
  <si>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</si>
  <si>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</si>
  <si>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</si>
  <si>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</si>
  <si>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</si>
  <si>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</si>
  <si>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</si>
  <si>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</si>
  <si>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</si>
  <si>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</si>
  <si>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</si>
  <si>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</si>
  <si>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</si>
  <si>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</si>
  <si>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</si>
  <si>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</si>
  <si>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</si>
  <si>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</si>
  <si>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</si>
  <si>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</si>
  <si>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</si>
  <si>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</si>
  <si>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</si>
  <si>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</si>
  <si>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</si>
  <si>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</si>
  <si>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</si>
  <si>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</si>
  <si>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</si>
  <si>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</si>
  <si>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</si>
  <si>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</si>
  <si>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</si>
  <si>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</si>
  <si>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</si>
  <si>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</si>
  <si>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</si>
  <si>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</si>
  <si>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</si>
  <si>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</si>
  <si>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</si>
  <si>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</si>
  <si>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</si>
  <si>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</si>
  <si>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</si>
  <si>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</si>
  <si>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</si>
  <si>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</si>
  <si>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</si>
  <si>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</si>
  <si>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</si>
  <si>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</si>
  <si>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</si>
  <si>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</si>
  <si>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</si>
  <si>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</si>
  <si>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</si>
  <si>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</si>
  <si>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</si>
  <si>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</si>
  <si>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</si>
  <si>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</si>
  <si>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</si>
  <si>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</si>
  <si>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</si>
  <si>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</si>
  <si>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</si>
  <si>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</si>
  <si>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</si>
  <si>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</si>
  <si>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</si>
  <si>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</si>
  <si>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</si>
  <si>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</si>
  <si>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</si>
  <si>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</si>
  <si>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</si>
  <si>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</si>
  <si>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</si>
  <si>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</si>
  <si>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</si>
  <si>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</si>
  <si>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</si>
  <si>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</si>
  <si>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</si>
  <si>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</si>
  <si>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</si>
  <si>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</si>
  <si>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</si>
  <si>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</si>
  <si>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</si>
  <si>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</si>
  <si>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</si>
  <si>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</si>
  <si>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</si>
  <si>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</si>
  <si>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</si>
  <si>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</si>
  <si>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</si>
  <si>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</si>
  <si>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</si>
  <si>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</si>
  <si>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</si>
  <si>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</si>
  <si>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</si>
  <si>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</si>
  <si>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</si>
  <si>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</si>
  <si>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</si>
  <si>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</si>
  <si>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</si>
  <si>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</si>
  <si>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</si>
  <si>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</si>
  <si>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</si>
  <si>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</si>
  <si>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</si>
  <si>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</si>
  <si>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</si>
  <si>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</si>
  <si>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</si>
  <si>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</si>
  <si>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</si>
  <si>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</si>
  <si>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</si>
  <si>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</si>
  <si>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</si>
  <si>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</si>
  <si>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</si>
  <si>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</si>
  <si>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</si>
  <si>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</si>
  <si>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</si>
  <si>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</si>
  <si>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</si>
  <si>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</si>
  <si>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</si>
  <si>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</si>
  <si>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</si>
  <si>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</si>
  <si>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</si>
  <si>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</si>
  <si>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</si>
  <si>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</si>
  <si>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</si>
  <si>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</si>
  <si>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</si>
  <si>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</si>
  <si>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</si>
  <si>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</si>
  <si>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</si>
  <si>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</si>
  <si>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</si>
  <si>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</si>
  <si>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</si>
  <si>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</si>
  <si>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</si>
  <si>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</si>
  <si>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</si>
  <si>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</si>
  <si>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</si>
  <si>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</si>
  <si>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</si>
  <si>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</si>
  <si>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</si>
  <si>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</si>
  <si>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</si>
  <si>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</si>
  <si>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</si>
  <si>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</si>
  <si>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</si>
  <si>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</si>
  <si>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</si>
  <si>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</si>
  <si>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</si>
  <si>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</si>
  <si>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</si>
  <si>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</si>
  <si>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</si>
  <si>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</si>
  <si>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</si>
  <si>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</si>
  <si>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</si>
  <si>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</si>
  <si>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</si>
  <si>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</si>
  <si>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</si>
  <si>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</si>
  <si>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</si>
  <si>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</si>
  <si>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</si>
  <si>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</si>
  <si>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</si>
  <si>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</si>
  <si>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</si>
  <si>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</si>
  <si>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</si>
  <si>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</si>
  <si>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</si>
  <si>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</si>
  <si>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</si>
  <si>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</si>
  <si>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</si>
  <si>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</si>
  <si>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</si>
  <si>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</si>
  <si>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</si>
  <si>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</si>
  <si>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</si>
  <si>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</si>
  <si>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</si>
  <si>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</si>
  <si>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</si>
  <si>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</si>
  <si>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</si>
  <si>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</si>
  <si>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</si>
  <si>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</si>
  <si>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</si>
  <si>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</si>
  <si>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</si>
  <si>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</si>
  <si>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</si>
  <si>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</si>
  <si>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</si>
  <si>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</si>
  <si>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</si>
  <si>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</si>
  <si>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</si>
  <si>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</si>
  <si>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</si>
  <si>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</si>
  <si>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</si>
  <si>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</si>
  <si>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</si>
  <si>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</si>
  <si>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</si>
  <si>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</si>
  <si>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</si>
  <si>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</si>
  <si>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</si>
  <si>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</si>
  <si>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</si>
  <si>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</si>
  <si>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</si>
  <si>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</si>
  <si>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</si>
  <si>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</si>
  <si>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</si>
  <si>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</si>
  <si>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</si>
  <si>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</si>
  <si>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</si>
  <si>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</si>
  <si>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</si>
  <si>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</si>
  <si>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</si>
  <si>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</si>
  <si>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</si>
  <si>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</si>
  <si>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</si>
  <si>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</si>
  <si>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</si>
  <si>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</si>
  <si>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</si>
  <si>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</si>
  <si>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</si>
  <si>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</si>
  <si>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</si>
  <si>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</si>
  <si>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</si>
  <si>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</si>
  <si>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</si>
  <si>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</si>
  <si>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</si>
  <si>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</si>
  <si>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</si>
  <si>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</si>
  <si>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</si>
  <si>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</si>
  <si>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</si>
  <si>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</si>
  <si>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</si>
  <si>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</si>
  <si>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</si>
  <si>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</si>
  <si>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</si>
  <si>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</si>
  <si>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</si>
  <si>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</si>
  <si>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</si>
  <si>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</si>
  <si>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</si>
  <si>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</si>
  <si>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</si>
  <si>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</si>
  <si>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</si>
  <si>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</si>
  <si>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</si>
  <si>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</si>
  <si>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</si>
  <si>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</si>
  <si>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</si>
  <si>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</si>
  <si>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</si>
  <si>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</si>
  <si>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</si>
  <si>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</si>
  <si>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</si>
  <si>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</si>
  <si>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</si>
  <si>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</si>
  <si>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</si>
  <si>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</si>
  <si>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</si>
  <si>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</si>
  <si>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</si>
  <si>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</si>
  <si>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</si>
  <si>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</si>
  <si>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</si>
  <si>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</si>
  <si>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</si>
  <si>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</si>
  <si>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</si>
  <si>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</si>
  <si>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</si>
  <si>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</si>
  <si>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</si>
  <si>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</si>
  <si>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</si>
  <si>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</si>
  <si>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</si>
  <si>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</si>
  <si>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</si>
  <si>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</si>
  <si>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</si>
  <si>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</si>
  <si>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</si>
  <si>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</si>
  <si>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</si>
  <si>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</si>
  <si>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</si>
  <si>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</si>
  <si>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</si>
  <si>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</si>
  <si>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</si>
  <si>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</si>
  <si>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</si>
  <si>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</si>
  <si>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</si>
  <si>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</si>
  <si>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</si>
  <si>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</si>
  <si>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</si>
  <si>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</si>
  <si>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</si>
  <si>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</si>
  <si>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</si>
  <si>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</si>
  <si>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</si>
  <si>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</si>
  <si>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</si>
  <si>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</si>
  <si>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</si>
  <si>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</si>
  <si>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</si>
  <si>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</si>
  <si>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</si>
  <si>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</si>
  <si>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</si>
  <si>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</si>
  <si>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</si>
  <si>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</si>
  <si>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</si>
  <si>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</si>
  <si>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</si>
  <si>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</si>
  <si>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</si>
  <si>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</si>
  <si>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</si>
  <si>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</si>
  <si>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</si>
  <si>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</si>
  <si>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</si>
  <si>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</si>
  <si>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</si>
  <si>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</si>
  <si>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</si>
  <si>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</si>
  <si>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</si>
  <si>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</si>
  <si>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</si>
  <si>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</si>
  <si>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</si>
  <si>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</si>
  <si>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</si>
  <si>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</si>
  <si>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</si>
  <si>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</si>
  <si>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</si>
  <si>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</si>
  <si>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</si>
  <si>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</si>
  <si>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</si>
  <si>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</si>
  <si>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</si>
  <si>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</si>
  <si>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</si>
  <si>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</si>
  <si>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</si>
  <si>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</si>
  <si>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</si>
  <si>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</si>
  <si>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</si>
  <si>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</si>
  <si>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</si>
  <si>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</si>
  <si>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</si>
  <si>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</si>
  <si>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</si>
  <si>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</si>
  <si>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</si>
  <si>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</si>
  <si>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</si>
  <si>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</si>
  <si>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</si>
  <si>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</si>
  <si>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</si>
  <si>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</si>
  <si>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</si>
  <si>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</si>
  <si>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</si>
  <si>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</si>
  <si>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</si>
  <si>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</si>
  <si>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</si>
  <si>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</si>
  <si>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</si>
  <si>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</si>
  <si>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</si>
  <si>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</si>
  <si>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</si>
  <si>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</si>
  <si>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</si>
  <si>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</si>
  <si>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</si>
  <si>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</si>
  <si>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</si>
  <si>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</si>
  <si>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</si>
  <si>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</si>
  <si>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</si>
  <si>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</si>
  <si>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</si>
  <si>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</si>
  <si>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</si>
  <si>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</si>
  <si>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</si>
  <si>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</si>
  <si>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</si>
  <si>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</si>
  <si>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</si>
  <si>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</si>
  <si>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</si>
  <si>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</si>
  <si>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</si>
  <si>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</si>
  <si>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</si>
  <si>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</si>
  <si>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</si>
  <si>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</si>
  <si>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</si>
  <si>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</si>
  <si>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</si>
  <si>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</si>
  <si>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</si>
  <si>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</si>
  <si>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</si>
  <si>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</si>
  <si>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</si>
  <si>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</si>
  <si>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</si>
  <si>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</si>
  <si>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</si>
  <si>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</si>
  <si>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</si>
  <si>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</si>
  <si>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</si>
  <si>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</si>
  <si>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</si>
  <si>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</si>
  <si>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</si>
  <si>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</si>
  <si>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</si>
  <si>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</si>
  <si>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</si>
  <si>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</si>
  <si>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</si>
  <si>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</si>
  <si>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</si>
  <si>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</si>
  <si>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</si>
  <si>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</si>
  <si>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</si>
  <si>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</si>
  <si>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</si>
  <si>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</si>
  <si>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</si>
  <si>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</si>
  <si>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</si>
  <si>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</si>
  <si>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</si>
  <si>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</si>
  <si>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</si>
  <si>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</si>
  <si>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</si>
  <si>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</si>
  <si>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</si>
  <si>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</si>
  <si>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</si>
  <si>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</si>
  <si>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</si>
  <si>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</si>
  <si>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</si>
  <si>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</si>
  <si>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</si>
  <si>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</si>
  <si>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</si>
  <si>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</si>
  <si>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</si>
  <si>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</si>
  <si>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</si>
  <si>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</si>
  <si>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</si>
  <si>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</si>
  <si>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</si>
  <si>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</si>
  <si>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</si>
  <si>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</si>
  <si>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</si>
  <si>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</si>
  <si>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</si>
  <si>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</si>
  <si>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</si>
  <si>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</si>
  <si>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</si>
  <si>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</si>
  <si>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</si>
  <si>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</si>
  <si>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</si>
  <si>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</si>
  <si>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</si>
  <si>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</si>
  <si>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</si>
  <si>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</si>
  <si>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</si>
  <si>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</si>
  <si>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</si>
  <si>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</si>
  <si>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</si>
  <si>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</si>
  <si>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</si>
  <si>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</si>
  <si>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</si>
  <si>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</si>
  <si>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</si>
  <si>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</si>
  <si>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</si>
  <si>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</si>
  <si>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</si>
  <si>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</si>
  <si>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</si>
  <si>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</si>
  <si>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</si>
  <si>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</si>
  <si>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</si>
  <si>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</si>
  <si>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</si>
  <si>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</si>
  <si>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</si>
  <si>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</si>
  <si>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</si>
  <si>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</si>
  <si>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</si>
  <si>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</si>
  <si>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</si>
  <si>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</si>
  <si>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</si>
  <si>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</si>
  <si>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</si>
  <si>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</si>
  <si>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</si>
  <si>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</si>
  <si>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</si>
  <si>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</si>
  <si>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</si>
  <si>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</si>
  <si>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</si>
  <si>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</si>
  <si>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</si>
  <si>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</si>
  <si>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</si>
  <si>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</si>
  <si>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</si>
  <si>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</si>
  <si>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</si>
  <si>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</si>
  <si>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</si>
  <si>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</si>
  <si>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</si>
  <si>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</si>
  <si>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</si>
  <si>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</si>
  <si>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</si>
  <si>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</si>
  <si>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</si>
  <si>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</si>
  <si>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</si>
  <si>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</si>
  <si>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</si>
  <si>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</si>
  <si>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</si>
  <si>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</si>
  <si>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</si>
  <si>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</si>
  <si>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</si>
  <si>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</si>
  <si>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</si>
  <si>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</si>
  <si>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</si>
  <si>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</si>
  <si>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</si>
  <si>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</si>
  <si>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</si>
  <si>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</si>
  <si>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</si>
  <si>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</si>
  <si>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</si>
  <si>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</si>
  <si>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</si>
  <si>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</si>
  <si>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</si>
  <si>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</si>
  <si>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</si>
  <si>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</si>
  <si>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</si>
  <si>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</si>
  <si>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</si>
  <si>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</si>
  <si>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</si>
  <si>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</si>
  <si>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</si>
  <si>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</si>
  <si>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</si>
  <si>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</si>
  <si>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</si>
  <si>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</si>
  <si>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</si>
  <si>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</si>
  <si>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</si>
  <si>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</si>
  <si>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</si>
  <si>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</si>
  <si>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</si>
  <si>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</si>
  <si>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</si>
  <si>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</si>
  <si>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</si>
  <si>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</si>
  <si>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</si>
  <si>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</si>
  <si>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</si>
  <si>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</si>
  <si>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</si>
  <si>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</si>
  <si>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</si>
  <si>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</si>
  <si>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</si>
  <si>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</si>
  <si>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</si>
  <si>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</si>
  <si>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</si>
  <si>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</si>
  <si>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</si>
  <si>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</si>
  <si>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</si>
  <si>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</si>
  <si>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</si>
  <si>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</si>
  <si>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</si>
  <si>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</si>
  <si>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</si>
  <si>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</si>
  <si>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</si>
  <si>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</si>
  <si>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</si>
  <si>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</si>
  <si>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</si>
  <si>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</si>
  <si>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</si>
  <si>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</si>
  <si>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</si>
  <si>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</si>
  <si>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</si>
  <si>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</si>
  <si>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</si>
  <si>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</si>
  <si>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</si>
  <si>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</si>
  <si>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</si>
  <si>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</si>
  <si>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</si>
  <si>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</si>
  <si>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</si>
  <si>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</si>
  <si>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</si>
  <si>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</si>
  <si>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</si>
  <si>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</si>
  <si>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</si>
  <si>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</si>
  <si>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</si>
  <si>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</si>
  <si>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</si>
  <si>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</si>
  <si>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</si>
  <si>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</si>
  <si>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</si>
  <si>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</si>
  <si>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</si>
  <si>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</si>
  <si>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</si>
  <si>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</si>
  <si>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</si>
  <si>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</si>
  <si>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</si>
  <si>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</si>
  <si>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</si>
  <si>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</si>
  <si>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</si>
  <si>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</si>
  <si>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</si>
  <si>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</si>
  <si>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</si>
  <si>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</si>
  <si>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</si>
  <si>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</si>
  <si>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</si>
  <si>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</si>
  <si>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</si>
  <si>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</si>
  <si>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</si>
  <si>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</si>
  <si>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</si>
  <si>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</si>
  <si>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</si>
  <si>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</si>
  <si>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</si>
  <si>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</si>
  <si>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</si>
  <si>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</si>
  <si>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</si>
  <si>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</si>
  <si>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</si>
  <si>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</si>
  <si>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</si>
  <si>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</si>
  <si>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</si>
  <si>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</si>
  <si>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</si>
  <si>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</si>
  <si>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</si>
  <si>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</si>
  <si>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</si>
  <si>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</si>
  <si>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</si>
  <si>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</si>
  <si>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</si>
  <si>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</si>
  <si>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</si>
  <si>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</si>
  <si>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</si>
  <si>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</si>
  <si>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</si>
  <si>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</si>
  <si>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</si>
  <si>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</si>
  <si>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</si>
  <si>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</si>
  <si>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</si>
  <si>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</si>
  <si>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</si>
  <si>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</si>
  <si>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</si>
  <si>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</si>
  <si>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</si>
  <si>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</si>
  <si>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</si>
  <si>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</si>
  <si>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</si>
  <si>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</si>
  <si>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</si>
  <si>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</si>
  <si>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</si>
  <si>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</si>
  <si>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</si>
  <si>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</si>
  <si>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</si>
  <si>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</si>
  <si>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</si>
  <si>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</si>
  <si>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</si>
  <si>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</si>
  <si>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</si>
  <si>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</si>
  <si>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</si>
  <si>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</si>
  <si>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</si>
  <si>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</si>
  <si>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</si>
  <si>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</si>
  <si>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</si>
  <si>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</si>
  <si>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</si>
  <si>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</si>
  <si>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</si>
  <si>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</si>
  <si>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</si>
  <si>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</si>
  <si>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</si>
  <si>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</si>
  <si>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</si>
  <si>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</si>
  <si>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</si>
  <si>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</si>
  <si>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</si>
  <si>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</si>
  <si>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</si>
  <si>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</si>
  <si>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</si>
  <si>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</si>
  <si>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</si>
  <si>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</si>
  <si>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</si>
  <si>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</si>
  <si>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</si>
  <si>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</si>
  <si>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</si>
  <si>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</si>
  <si>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</si>
  <si>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</si>
  <si>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</si>
  <si>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</si>
  <si>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</si>
  <si>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</si>
  <si>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</si>
  <si>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</si>
  <si>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</si>
  <si>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</si>
  <si>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</si>
  <si>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</si>
  <si>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</si>
  <si>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</si>
  <si>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</si>
  <si>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</si>
  <si>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</si>
  <si>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</si>
  <si>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</si>
  <si>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</si>
  <si>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</si>
  <si>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</si>
  <si>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</si>
  <si>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</si>
  <si>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</si>
  <si>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</si>
  <si>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</si>
  <si>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</si>
  <si>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</si>
  <si>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</si>
  <si>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</si>
  <si>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</si>
  <si>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</si>
  <si>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</si>
  <si>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</si>
  <si>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</si>
  <si>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</si>
  <si>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</si>
  <si>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</si>
  <si>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</si>
  <si>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</si>
  <si>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</si>
  <si>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</si>
  <si>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</si>
  <si>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</si>
  <si>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</si>
  <si>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</si>
  <si>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</si>
  <si>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</si>
  <si>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</si>
  <si>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</si>
  <si>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</si>
  <si>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</si>
  <si>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</si>
  <si>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</si>
  <si>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</si>
  <si>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</si>
  <si>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</si>
  <si>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</si>
  <si>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</si>
  <si>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</si>
  <si>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</si>
  <si>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</si>
  <si>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</si>
  <si>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</si>
  <si>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</si>
  <si>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</si>
  <si>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</si>
  <si>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</si>
  <si>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</si>
  <si>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</si>
  <si>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</si>
  <si>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</si>
  <si>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</si>
  <si>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</si>
  <si>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</si>
  <si>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</si>
  <si>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</si>
  <si>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</si>
  <si>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</si>
  <si>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</si>
  <si>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</si>
  <si>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</si>
  <si>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</si>
  <si>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</si>
  <si>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</si>
  <si>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</si>
  <si>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</si>
  <si>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</si>
  <si>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</si>
  <si>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</si>
  <si>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</si>
  <si>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</si>
  <si>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</si>
  <si>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</si>
  <si>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</si>
  <si>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</si>
  <si>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</si>
  <si>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</si>
  <si>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</si>
  <si>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</si>
  <si>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</si>
  <si>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</si>
  <si>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</si>
  <si>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</si>
  <si>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</si>
  <si>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</si>
  <si>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</si>
  <si>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</si>
  <si>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</si>
  <si>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</si>
  <si>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</si>
  <si>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</si>
  <si>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</si>
  <si>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</si>
  <si>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</si>
  <si>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</si>
  <si>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</si>
  <si>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</si>
  <si>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</si>
  <si>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</si>
  <si>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</si>
  <si>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</si>
  <si>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</si>
  <si>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</si>
  <si>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</si>
  <si>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</si>
  <si>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</si>
  <si>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</si>
  <si>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</si>
  <si>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</si>
  <si>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</si>
  <si>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</si>
  <si>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</si>
  <si>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</si>
  <si>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</si>
  <si>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</si>
  <si>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</si>
  <si>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</si>
  <si>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</si>
  <si>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</si>
  <si>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</si>
  <si>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</si>
  <si>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</si>
  <si>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</si>
  <si>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</si>
  <si>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</si>
  <si>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</si>
  <si>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</si>
  <si>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</si>
  <si>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</si>
  <si>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</si>
  <si>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</si>
  <si>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</si>
  <si>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</si>
  <si>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</si>
  <si>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</si>
  <si>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</si>
  <si>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</si>
  <si>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</si>
  <si>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</si>
  <si>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</si>
  <si>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</si>
  <si>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</si>
  <si>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</si>
  <si>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</si>
  <si>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</si>
  <si>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</si>
  <si>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</si>
  <si>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</si>
  <si>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</si>
  <si>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</si>
  <si>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</si>
  <si>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</si>
  <si>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</si>
  <si>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</si>
  <si>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</si>
  <si>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</si>
  <si>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</si>
  <si>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</si>
  <si>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</si>
  <si>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</si>
  <si>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</si>
  <si>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</si>
  <si>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</si>
  <si>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</si>
  <si>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</si>
  <si>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</si>
  <si>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</si>
  <si>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</si>
  <si>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</si>
  <si>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</si>
  <si>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</si>
  <si>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</si>
  <si>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</si>
  <si>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</si>
  <si>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</si>
  <si>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</si>
  <si>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</si>
  <si>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</si>
  <si>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</si>
  <si>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</si>
  <si>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</si>
  <si>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</si>
  <si>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</si>
  <si>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</si>
  <si>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</si>
  <si>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</si>
  <si>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</si>
  <si>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</si>
  <si>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</si>
  <si>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</si>
  <si>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</si>
  <si>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</si>
  <si>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</si>
  <si>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</si>
  <si>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</si>
  <si>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</si>
  <si>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</si>
  <si>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</si>
  <si>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</si>
  <si>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</si>
  <si>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</si>
  <si>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</si>
  <si>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</si>
  <si>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</si>
  <si>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</si>
  <si>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</si>
  <si>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</si>
  <si>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</si>
  <si>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</si>
  <si>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</si>
  <si>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</si>
  <si>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</si>
  <si>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</si>
  <si>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</si>
  <si>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</si>
  <si>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</si>
  <si>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</si>
  <si>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</si>
  <si>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</si>
  <si>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</si>
  <si>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</si>
  <si>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</si>
  <si>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</si>
  <si>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</si>
  <si>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</si>
  <si>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</si>
  <si>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</si>
  <si>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</si>
  <si>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</si>
  <si>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</si>
  <si>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</si>
  <si>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</si>
  <si>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</si>
  <si>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</si>
  <si>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</si>
  <si>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</si>
  <si>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</si>
  <si>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</si>
  <si>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</si>
  <si>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</si>
  <si>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</si>
  <si>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</si>
  <si>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</si>
  <si>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</si>
  <si>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</si>
  <si>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</si>
  <si>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</si>
  <si>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</si>
  <si>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</si>
  <si>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</si>
  <si>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</si>
  <si>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</si>
  <si>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</si>
  <si>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</si>
  <si>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</si>
  <si>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</si>
  <si>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</si>
  <si>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</si>
  <si>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</si>
  <si>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</si>
  <si>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</si>
  <si>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</si>
  <si>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</si>
  <si>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</si>
  <si>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</si>
  <si>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</si>
  <si>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</si>
  <si>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</si>
  <si>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</si>
  <si>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</si>
  <si>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</si>
  <si>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</si>
  <si>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</si>
  <si>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</si>
  <si>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</si>
  <si>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</si>
  <si>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</si>
  <si>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</si>
  <si>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</si>
  <si>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</si>
  <si>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</si>
  <si>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</si>
  <si>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</si>
  <si>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</si>
  <si>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</si>
  <si>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</si>
  <si>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</si>
  <si>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</si>
  <si>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</si>
  <si>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</si>
  <si>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</si>
  <si>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</si>
  <si>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</si>
  <si>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</si>
  <si>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</si>
  <si>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</si>
  <si>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</si>
  <si>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</si>
  <si>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</si>
  <si>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</si>
  <si>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</si>
  <si>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</si>
  <si>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</si>
  <si>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</si>
  <si>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</si>
  <si>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</si>
  <si>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</si>
  <si>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</si>
  <si>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</si>
  <si>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</si>
  <si>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</si>
  <si>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</si>
  <si>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</si>
  <si>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</si>
  <si>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</si>
  <si>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</si>
  <si>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</si>
  <si>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</si>
  <si>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</si>
  <si>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</si>
  <si>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</si>
  <si>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</si>
  <si>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</si>
  <si>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</si>
  <si>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</si>
  <si>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</si>
  <si>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</si>
  <si>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</si>
  <si>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</si>
  <si>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</si>
  <si>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</si>
  <si>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</si>
  <si>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</si>
  <si>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</si>
  <si>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</si>
  <si>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</si>
  <si>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</si>
  <si>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</si>
  <si>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</si>
  <si>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</si>
  <si>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</si>
  <si>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</si>
  <si>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</si>
  <si>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</si>
  <si>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</si>
  <si>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</si>
  <si>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</si>
  <si>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</si>
  <si>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</si>
  <si>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</si>
  <si>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</si>
  <si>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</si>
  <si>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</si>
  <si>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</si>
  <si>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</si>
  <si>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</si>
  <si>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</si>
  <si>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</si>
  <si>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</si>
  <si>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</si>
  <si>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</si>
  <si>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</si>
  <si>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</si>
  <si>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</si>
  <si>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</si>
  <si>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</si>
  <si>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</si>
  <si>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</si>
  <si>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</si>
  <si>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</si>
  <si>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</si>
  <si>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</si>
  <si>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</si>
  <si>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</si>
  <si>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</si>
  <si>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</si>
  <si>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</si>
  <si>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</si>
  <si>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</si>
  <si>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</si>
  <si>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</si>
  <si>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</si>
  <si>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</si>
  <si>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</si>
  <si>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</si>
  <si>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</si>
  <si>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</si>
  <si>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</si>
  <si>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</si>
  <si>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</si>
  <si>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</si>
  <si>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</si>
  <si>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</si>
  <si>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</si>
  <si>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</si>
  <si>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</si>
  <si>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</si>
  <si>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</si>
  <si>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</si>
  <si>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</si>
  <si>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</si>
  <si>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</si>
  <si>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</si>
  <si>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</si>
  <si>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</si>
  <si>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</si>
  <si>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</si>
  <si>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</si>
  <si>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</si>
  <si>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</si>
  <si>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</si>
  <si>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</si>
  <si>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</si>
  <si>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</si>
  <si>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</si>
  <si>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</si>
  <si>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</si>
  <si>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</si>
  <si>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</si>
  <si>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</si>
  <si>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</si>
  <si>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</si>
  <si>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</si>
  <si>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</si>
  <si>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</si>
  <si>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</si>
  <si>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</si>
  <si>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</si>
  <si>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</si>
  <si>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</si>
  <si>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</si>
  <si>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</si>
  <si>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</si>
  <si>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</si>
  <si>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</si>
  <si>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</si>
  <si>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</si>
  <si>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</si>
  <si>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</si>
  <si>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</si>
  <si>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</si>
  <si>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</si>
  <si>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</si>
  <si>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</si>
  <si>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</si>
  <si>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</si>
  <si>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</si>
  <si>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</si>
  <si>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</si>
  <si>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</si>
  <si>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</si>
  <si>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</si>
  <si>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</si>
  <si>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</si>
  <si>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</si>
  <si>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</si>
  <si>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</si>
  <si>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</si>
  <si>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</si>
  <si>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</si>
  <si>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</si>
  <si>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</si>
  <si>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</si>
  <si>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</si>
  <si>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</si>
  <si>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</si>
  <si>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</si>
  <si>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</si>
  <si>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</si>
  <si>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</si>
  <si>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</si>
  <si>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</si>
  <si>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</si>
  <si>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</si>
  <si>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</si>
  <si>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</si>
  <si>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</si>
  <si>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</si>
  <si>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</si>
  <si>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</si>
  <si>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</si>
  <si>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</si>
  <si>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</si>
  <si>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</si>
  <si>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</si>
  <si>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</si>
  <si>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</si>
  <si>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</si>
  <si>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</si>
  <si>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</si>
  <si>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</si>
  <si>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</si>
  <si>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</si>
  <si>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</si>
  <si>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</si>
  <si>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</si>
  <si>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</si>
  <si>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</si>
  <si>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</si>
  <si>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</si>
  <si>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</si>
  <si>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</si>
  <si>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</si>
  <si>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</si>
  <si>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</si>
  <si>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</si>
  <si>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</si>
  <si>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</si>
  <si>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</si>
  <si>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</si>
  <si>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</si>
  <si>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</si>
  <si>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</si>
  <si>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</si>
  <si>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</si>
  <si>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</si>
  <si>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</si>
  <si>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</si>
  <si>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</si>
  <si>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</si>
  <si>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</si>
  <si>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</si>
  <si>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</si>
  <si>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</si>
  <si>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</si>
  <si>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</si>
  <si>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</si>
  <si>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</si>
  <si>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</si>
  <si>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</si>
  <si>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</si>
  <si>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</si>
  <si>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</si>
  <si>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</si>
  <si>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</si>
  <si>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</si>
  <si>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</si>
  <si>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</si>
  <si>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</si>
  <si>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</si>
  <si>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</si>
  <si>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</si>
  <si>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</si>
  <si>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</si>
  <si>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</si>
  <si>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</si>
  <si>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</si>
  <si>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</si>
  <si>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</si>
  <si>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</si>
  <si>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</si>
  <si>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</si>
  <si>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</si>
  <si>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</si>
  <si>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</si>
  <si>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</si>
  <si>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</si>
  <si>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</si>
  <si>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</si>
  <si>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</si>
  <si>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</si>
  <si>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</si>
  <si>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</si>
  <si>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</si>
  <si>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</si>
  <si>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</si>
  <si>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</si>
  <si>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</si>
  <si>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</si>
  <si>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</si>
  <si>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</si>
  <si>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</si>
  <si>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</si>
  <si>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</si>
  <si>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</si>
  <si>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</si>
  <si>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</si>
  <si>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</si>
  <si>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</si>
  <si>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</si>
  <si>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</si>
  <si>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</si>
  <si>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</si>
  <si>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</si>
  <si>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</si>
  <si>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</si>
  <si>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</si>
  <si>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</si>
  <si>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</si>
  <si>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</si>
  <si>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</si>
  <si>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</si>
  <si>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</si>
  <si>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</si>
  <si>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</si>
  <si>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</si>
  <si>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</si>
  <si>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</si>
  <si>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</si>
  <si>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</si>
  <si>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</si>
  <si>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</si>
  <si>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</si>
  <si>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</si>
  <si>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</si>
  <si>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</si>
  <si>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</si>
  <si>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</si>
  <si>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</si>
  <si>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</si>
  <si>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</si>
  <si>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</si>
  <si>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</si>
  <si>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</si>
  <si>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</si>
  <si>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</si>
  <si>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</si>
  <si>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</si>
  <si>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</si>
  <si>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</si>
  <si>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</si>
  <si>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</si>
  <si>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</si>
  <si>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</si>
  <si>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</si>
  <si>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</si>
  <si>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</si>
  <si>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</si>
  <si>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</si>
  <si>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</si>
  <si>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</si>
  <si>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</si>
  <si>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</si>
  <si>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</si>
  <si>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</si>
  <si>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</si>
  <si>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</si>
  <si>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</si>
  <si>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</si>
  <si>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</si>
  <si>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</si>
  <si>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</si>
  <si>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</si>
  <si>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</si>
  <si>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</si>
  <si>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</si>
  <si>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</si>
  <si>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</si>
  <si>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</si>
  <si>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</si>
  <si>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</si>
  <si>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</si>
  <si>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</si>
  <si>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</si>
  <si>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</si>
  <si>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</si>
  <si>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</si>
  <si>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</si>
  <si>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</si>
  <si>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</si>
  <si>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</si>
  <si>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</si>
  <si>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</si>
  <si>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</si>
  <si>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</si>
  <si>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</si>
  <si>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</si>
  <si>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</si>
  <si>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</si>
  <si>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</si>
  <si>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</si>
  <si>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</si>
  <si>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</si>
  <si>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</si>
  <si>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</si>
  <si>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</si>
  <si>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</si>
  <si>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</si>
  <si>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</si>
  <si>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</si>
  <si>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</si>
  <si>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</si>
  <si>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</si>
  <si>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</si>
  <si>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</si>
  <si>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</si>
  <si>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</si>
  <si>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</si>
  <si>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</si>
  <si>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</si>
  <si>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</si>
  <si>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</si>
  <si>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</si>
  <si>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</si>
  <si>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</si>
  <si>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</si>
  <si>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</si>
  <si>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</si>
  <si>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</si>
  <si>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</si>
  <si>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</si>
  <si>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</si>
  <si>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</si>
  <si>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</si>
  <si>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</si>
  <si>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</si>
  <si>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</si>
  <si>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</si>
  <si>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</si>
  <si>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</si>
  <si>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</si>
  <si>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</si>
  <si>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</si>
  <si>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</si>
  <si>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</si>
  <si>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</si>
  <si>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</si>
  <si>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</si>
  <si>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</si>
  <si>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</si>
  <si>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</si>
  <si>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</si>
  <si>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</si>
  <si>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</si>
  <si>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</si>
  <si>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</si>
  <si>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</si>
  <si>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</si>
  <si>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</si>
  <si>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</si>
  <si>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</si>
  <si>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</si>
  <si>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</si>
  <si>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</si>
  <si>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</si>
  <si>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</si>
  <si>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</si>
  <si>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</si>
  <si>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</si>
  <si>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</si>
  <si>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</si>
  <si>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</si>
  <si>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</si>
  <si>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</si>
  <si>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</si>
  <si>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</si>
  <si>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</si>
  <si>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</si>
  <si>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</si>
  <si>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</si>
  <si>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</si>
  <si>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</si>
  <si>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</si>
  <si>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</si>
  <si>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</si>
  <si>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</si>
  <si>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</si>
  <si>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</si>
  <si>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</si>
  <si>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</si>
  <si>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</si>
  <si>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</si>
  <si>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</si>
  <si>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</si>
  <si>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</si>
  <si>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</si>
  <si>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</si>
  <si>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</si>
  <si>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</si>
  <si>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</si>
  <si>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</si>
  <si>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</si>
  <si>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</si>
  <si>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</si>
  <si>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</si>
  <si>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</si>
  <si>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</si>
  <si>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</si>
  <si>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</si>
  <si>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</si>
  <si>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</si>
  <si>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</si>
  <si>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</si>
  <si>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</si>
  <si>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</si>
  <si>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</si>
  <si>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</si>
  <si>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</si>
  <si>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</si>
  <si>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</si>
  <si>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</si>
  <si>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</si>
  <si>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</si>
  <si>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</si>
  <si>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</si>
  <si>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</si>
  <si>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</si>
  <si>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</si>
  <si>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</si>
  <si>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</si>
  <si>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</si>
  <si>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</si>
  <si>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</si>
  <si>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</si>
  <si>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</si>
  <si>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</si>
  <si>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</si>
  <si>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</si>
  <si>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</si>
  <si>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</si>
  <si>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</si>
  <si>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</si>
  <si>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</si>
  <si>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</si>
  <si>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</si>
  <si>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</si>
  <si>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</si>
  <si>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</si>
  <si>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</si>
  <si>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</si>
  <si>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</si>
  <si>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</si>
  <si>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</si>
  <si>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</si>
  <si>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</si>
  <si>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</si>
  <si>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</si>
  <si>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</si>
  <si>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</si>
  <si>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</si>
  <si>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</si>
  <si>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</si>
  <si>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</si>
  <si>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</si>
  <si>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</si>
  <si>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</si>
  <si>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</si>
  <si>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</si>
  <si>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</si>
  <si>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</si>
  <si>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</si>
  <si>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</si>
  <si>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</si>
  <si>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</si>
  <si>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</si>
  <si>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</si>
  <si>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</si>
  <si>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</si>
  <si>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</si>
  <si>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</si>
  <si>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</si>
  <si>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</si>
  <si>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</si>
  <si>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</si>
  <si>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</si>
  <si>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</si>
  <si>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</si>
  <si>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</si>
  <si>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</si>
  <si>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</si>
  <si>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</si>
  <si>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</si>
  <si>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</si>
  <si>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</si>
  <si>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</si>
  <si>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</si>
  <si>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</si>
  <si>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</si>
  <si>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</si>
  <si>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</si>
  <si>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</si>
  <si>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</si>
  <si>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</si>
  <si>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</si>
  <si>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</si>
  <si>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</si>
  <si>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</si>
  <si>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</si>
  <si>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</si>
  <si>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</si>
  <si>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</si>
  <si>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</si>
  <si>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</si>
  <si>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</si>
  <si>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</si>
  <si>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</si>
  <si>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</si>
  <si>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</si>
  <si>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</si>
  <si>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</si>
  <si>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</si>
  <si>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</si>
  <si>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</si>
  <si>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</si>
  <si>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</si>
  <si>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</si>
  <si>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</si>
  <si>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</si>
  <si>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</si>
  <si>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</si>
  <si>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</si>
  <si>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</si>
  <si>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</si>
  <si>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</si>
  <si>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</si>
  <si>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</si>
  <si>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</si>
  <si>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</si>
  <si>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</si>
  <si>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</si>
  <si>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</si>
  <si>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</si>
  <si>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</si>
  <si>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</si>
  <si>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</si>
  <si>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</si>
  <si>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</si>
  <si>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</si>
  <si>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</si>
  <si>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</si>
  <si>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</si>
  <si>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</si>
  <si>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</si>
  <si>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</si>
  <si>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</si>
  <si>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</si>
  <si>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</si>
  <si>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</si>
  <si>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</si>
  <si>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</si>
  <si>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</si>
  <si>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</si>
  <si>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</si>
  <si>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</si>
  <si>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</si>
  <si>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</si>
  <si>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</si>
  <si>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</si>
  <si>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</si>
  <si>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</si>
  <si>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</si>
  <si>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</si>
  <si>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</si>
  <si>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</si>
  <si>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</si>
  <si>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</si>
  <si>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</si>
  <si>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</si>
  <si>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</si>
  <si>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</si>
  <si>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</si>
  <si>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</si>
  <si>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</si>
  <si>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</si>
  <si>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</si>
  <si>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</si>
  <si>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</si>
  <si>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</si>
  <si>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</si>
  <si>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</si>
  <si>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</si>
  <si>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</si>
  <si>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</si>
  <si>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</si>
  <si>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</si>
  <si>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</si>
  <si>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</si>
  <si>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</si>
  <si>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</si>
  <si>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</si>
  <si>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</si>
  <si>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</si>
  <si>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</si>
  <si>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</si>
  <si>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</si>
  <si>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</si>
  <si>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</si>
  <si>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</si>
  <si>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</si>
  <si>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</si>
  <si>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</si>
  <si>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</si>
  <si>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</si>
  <si>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</si>
  <si>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</si>
  <si>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</si>
  <si>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</si>
  <si>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</si>
  <si>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</si>
  <si>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</si>
  <si>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</si>
  <si>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</si>
  <si>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</si>
  <si>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</si>
  <si>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</si>
  <si>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</si>
  <si>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</si>
  <si>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</si>
  <si>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</si>
  <si>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</si>
  <si>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</si>
  <si>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</si>
  <si>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</si>
  <si>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</si>
  <si>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</si>
  <si>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</si>
  <si>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</si>
  <si>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</si>
  <si>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</si>
  <si>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</si>
  <si>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</si>
  <si>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</si>
  <si>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</si>
  <si>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</si>
  <si>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</si>
  <si>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</si>
  <si>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</si>
  <si>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</si>
  <si>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</si>
  <si>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</si>
  <si>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</si>
  <si>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</si>
  <si>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</si>
  <si>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</si>
  <si>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</si>
  <si>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</si>
  <si>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</si>
  <si>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</si>
  <si>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</si>
  <si>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</si>
  <si>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</si>
  <si>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</si>
  <si>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</si>
  <si>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</si>
  <si>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</si>
  <si>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</si>
  <si>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</si>
  <si>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</si>
  <si>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</si>
  <si>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</si>
  <si>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</si>
  <si>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</si>
  <si>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</si>
  <si>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</si>
  <si>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</si>
  <si>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</si>
  <si>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</si>
  <si>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</si>
  <si>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</si>
  <si>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</si>
  <si>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</si>
  <si>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</si>
  <si>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</si>
  <si>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</si>
  <si>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</si>
  <si>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</si>
  <si>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</si>
  <si>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</si>
  <si>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</si>
  <si>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</si>
  <si>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</si>
  <si>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</si>
  <si>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</si>
  <si>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</si>
  <si>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</si>
  <si>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</si>
  <si>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</si>
  <si>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</si>
  <si>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</si>
  <si>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</si>
  <si>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</si>
  <si>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</si>
  <si>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</si>
  <si>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</si>
  <si>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</si>
  <si>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</si>
  <si>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</si>
  <si>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</si>
  <si>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</si>
  <si>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</si>
  <si>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</si>
  <si>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</si>
  <si>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</si>
  <si>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</si>
  <si>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</si>
  <si>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</si>
  <si>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</si>
  <si>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</si>
  <si>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</si>
  <si>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</si>
  <si>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</si>
  <si>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</si>
  <si>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</si>
  <si>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</si>
  <si>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</si>
  <si>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</si>
  <si>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</si>
  <si>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</si>
  <si>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</si>
  <si>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</si>
  <si>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</si>
  <si>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</si>
  <si>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</si>
  <si>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</si>
  <si>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</si>
  <si>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</si>
  <si>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</si>
  <si>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</si>
  <si>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</si>
  <si>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</si>
  <si>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</si>
  <si>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</si>
  <si>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</si>
  <si>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</si>
  <si>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</si>
  <si>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</si>
  <si>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</si>
  <si>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</si>
  <si>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</si>
  <si>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</si>
  <si>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</si>
  <si>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</si>
  <si>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</si>
  <si>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</si>
  <si>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</si>
  <si>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</si>
  <si>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</si>
  <si>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</si>
  <si>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</si>
  <si>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</si>
  <si>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</si>
  <si>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</si>
  <si>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</si>
  <si>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</si>
  <si>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</si>
  <si>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</si>
  <si>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</si>
  <si>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</si>
  <si>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</si>
  <si>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</si>
  <si>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</si>
  <si>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</si>
  <si>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</si>
  <si>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</si>
  <si>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</si>
  <si>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</si>
  <si>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</si>
  <si>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</si>
  <si>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</si>
  <si>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</si>
  <si>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</si>
  <si>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</si>
  <si>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</si>
  <si>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</si>
  <si>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</si>
  <si>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</si>
  <si>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</si>
  <si>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</si>
  <si>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</si>
  <si>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</si>
  <si>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</si>
  <si>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</si>
  <si>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</si>
  <si>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</si>
  <si>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</si>
  <si>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</si>
  <si>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</si>
  <si>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</si>
  <si>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</si>
  <si>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</si>
  <si>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</si>
  <si>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</si>
  <si>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</si>
  <si>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</si>
  <si>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</si>
  <si>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</si>
  <si>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</si>
  <si>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</si>
  <si>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</si>
  <si>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</si>
  <si>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</si>
  <si>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</si>
  <si>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</si>
  <si>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</si>
  <si>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</si>
  <si>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</si>
  <si>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</si>
  <si>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</si>
  <si>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</si>
  <si>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</si>
  <si>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</si>
  <si>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</si>
  <si>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</si>
  <si>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</si>
  <si>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</si>
  <si>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</si>
  <si>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</si>
  <si>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</si>
  <si>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</si>
  <si>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</si>
  <si>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</si>
  <si>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</si>
  <si>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</si>
  <si>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</si>
  <si>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</si>
  <si>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</si>
  <si>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</si>
  <si>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</si>
  <si>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</si>
  <si>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</si>
  <si>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</si>
  <si>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</si>
  <si>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</si>
  <si>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</si>
  <si>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</si>
  <si>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</si>
  <si>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</si>
  <si>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</si>
  <si>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</si>
  <si>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</si>
  <si>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</si>
  <si>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</si>
  <si>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</si>
  <si>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</si>
  <si>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</si>
  <si>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</si>
  <si>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</si>
  <si>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</si>
  <si>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</si>
  <si>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</si>
  <si>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</si>
  <si>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</si>
  <si>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</si>
  <si>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</si>
  <si>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</si>
  <si>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</si>
  <si>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</si>
  <si>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</si>
  <si>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</si>
  <si>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</si>
  <si>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</si>
  <si>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</si>
  <si>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</si>
  <si>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</si>
  <si>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</si>
  <si>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</si>
  <si>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</si>
  <si>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</si>
  <si>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</si>
  <si>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</si>
  <si>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</si>
  <si>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</si>
  <si>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</si>
  <si>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</si>
  <si>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</si>
  <si>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</si>
  <si>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</si>
  <si>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</si>
  <si>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</si>
  <si>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</si>
  <si>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</si>
  <si>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</si>
  <si>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</si>
  <si>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</si>
  <si>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</si>
  <si>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</si>
  <si>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</si>
  <si>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</si>
  <si>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</si>
  <si>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</si>
  <si>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</si>
  <si>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</si>
  <si>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</si>
  <si>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</si>
  <si>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</si>
  <si>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</si>
  <si>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</si>
  <si>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</si>
  <si>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</si>
  <si>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</si>
  <si>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</si>
  <si>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</si>
  <si>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</si>
  <si>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</si>
  <si>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</si>
  <si>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</si>
  <si>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</si>
  <si>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</si>
  <si>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</si>
  <si>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</si>
  <si>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</si>
  <si>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</si>
  <si>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</si>
  <si>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</si>
  <si>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</si>
  <si>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</si>
  <si>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</si>
  <si>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</si>
  <si>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</si>
  <si>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</si>
  <si>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</si>
  <si>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</si>
  <si>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</si>
  <si>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</si>
  <si>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</si>
  <si>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</si>
  <si>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</si>
  <si>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</si>
  <si>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</si>
  <si>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</si>
  <si>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</si>
  <si>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</si>
  <si>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</si>
  <si>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</si>
  <si>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</si>
  <si>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</si>
  <si>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</si>
  <si>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</si>
  <si>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</si>
  <si>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</si>
  <si>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</si>
  <si>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</si>
  <si>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</si>
  <si>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</si>
  <si>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</si>
  <si>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</si>
  <si>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</si>
  <si>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</si>
  <si>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</si>
  <si>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</si>
  <si>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</si>
  <si>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</si>
  <si>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</si>
  <si>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</si>
  <si>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</si>
  <si>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</si>
  <si>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</si>
  <si>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</si>
  <si>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</si>
  <si>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</si>
  <si>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</si>
  <si>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</si>
  <si>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</si>
  <si>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</si>
  <si>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</si>
  <si>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</si>
  <si>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</si>
  <si>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</si>
  <si>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</si>
  <si>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</si>
  <si>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</si>
  <si>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</si>
  <si>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</si>
  <si>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</si>
  <si>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</si>
  <si>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</si>
  <si>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</si>
  <si>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</si>
  <si>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</si>
  <si>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</si>
  <si>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</si>
  <si>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</si>
  <si>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</si>
  <si>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</si>
  <si>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</si>
  <si>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</si>
  <si>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</si>
  <si>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</si>
  <si>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</si>
  <si>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</si>
  <si>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</si>
  <si>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</si>
  <si>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</si>
  <si>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</si>
  <si>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</si>
  <si>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</si>
  <si>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</si>
  <si>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</si>
  <si>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</si>
  <si>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</si>
  <si>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</si>
  <si>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</si>
  <si>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</si>
  <si>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</si>
  <si>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</si>
  <si>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</si>
  <si>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</si>
  <si>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</si>
  <si>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</si>
  <si>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</si>
  <si>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</si>
  <si>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</si>
  <si>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</si>
  <si>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</si>
  <si>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</si>
  <si>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</si>
  <si>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</si>
  <si>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</si>
  <si>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</si>
  <si>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</si>
  <si>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</si>
  <si>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</si>
  <si>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</si>
  <si>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</si>
  <si>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</si>
  <si>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</si>
  <si>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</si>
  <si>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</si>
  <si>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</si>
  <si>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</si>
  <si>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</si>
  <si>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</si>
  <si>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</si>
  <si>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</si>
  <si>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</si>
  <si>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</si>
  <si>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</si>
  <si>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</si>
  <si>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</si>
  <si>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</si>
  <si>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</si>
  <si>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</si>
  <si>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</si>
  <si>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</si>
  <si>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</si>
  <si>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</si>
  <si>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</si>
  <si>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</si>
  <si>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</si>
  <si>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</si>
  <si>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</si>
  <si>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</si>
  <si>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</si>
  <si>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</si>
  <si>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</si>
  <si>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</si>
  <si>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</si>
  <si>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</si>
  <si>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</si>
  <si>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</si>
  <si>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</si>
  <si>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</si>
  <si>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</si>
  <si>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</si>
  <si>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</si>
  <si>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</si>
  <si>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</si>
  <si>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</si>
  <si>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</si>
  <si>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</si>
  <si>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</si>
  <si>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</si>
  <si>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</si>
  <si>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</si>
  <si>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</si>
  <si>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</si>
  <si>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</si>
  <si>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</si>
  <si>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</si>
  <si>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</si>
  <si>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</si>
  <si>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</si>
  <si>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</si>
  <si>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</si>
  <si>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</si>
  <si>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</si>
  <si>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</si>
  <si>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</si>
  <si>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</si>
  <si>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</si>
  <si>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</si>
  <si>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</si>
  <si>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</si>
  <si>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</si>
  <si>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</si>
  <si>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</si>
  <si>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</si>
  <si>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</si>
  <si>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</si>
  <si>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</si>
  <si>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</si>
  <si>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</si>
  <si>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</si>
  <si>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</si>
  <si>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</si>
  <si>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</si>
  <si>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</si>
  <si>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</si>
  <si>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</si>
  <si>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</si>
  <si>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</si>
  <si>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</si>
  <si>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</si>
  <si>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</si>
  <si>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</si>
  <si>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</si>
  <si>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</si>
  <si>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</si>
  <si>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</si>
  <si>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</si>
  <si>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</si>
  <si>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</si>
  <si>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</si>
  <si>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</si>
  <si>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</si>
  <si>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</si>
  <si>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</si>
  <si>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</si>
  <si>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</si>
  <si>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</si>
  <si>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</si>
  <si>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</si>
  <si>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</si>
  <si>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</si>
  <si>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</si>
  <si>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</si>
  <si>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</si>
  <si>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</si>
  <si>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</si>
  <si>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</si>
  <si>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</si>
  <si>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</si>
  <si>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</si>
  <si>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</si>
  <si>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</si>
  <si>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</si>
  <si>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</si>
  <si>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</si>
  <si>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</si>
  <si>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</si>
  <si>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</si>
  <si>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</si>
  <si>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</si>
  <si>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</si>
  <si>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</si>
  <si>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</si>
  <si>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</si>
  <si>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</si>
  <si>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</si>
  <si>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</si>
  <si>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</si>
  <si>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</si>
  <si>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</si>
  <si>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</si>
  <si>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</si>
  <si>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</si>
  <si>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</si>
  <si>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</si>
  <si>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</si>
  <si>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</si>
  <si>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</si>
  <si>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</si>
  <si>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</si>
  <si>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</si>
  <si>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</si>
  <si>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</si>
  <si>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</si>
  <si>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</si>
  <si>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</si>
  <si>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</si>
  <si>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</si>
  <si>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</si>
  <si>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</si>
  <si>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</si>
  <si>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</si>
  <si>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</si>
  <si>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</si>
  <si>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</si>
  <si>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</si>
  <si>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</si>
  <si>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</si>
  <si>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</si>
  <si>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</si>
  <si>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</si>
  <si>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</si>
  <si>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</si>
  <si>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</si>
  <si>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</si>
  <si>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</si>
  <si>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</si>
  <si>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</si>
  <si>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</si>
  <si>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</si>
  <si>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</si>
  <si>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</si>
  <si>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</si>
  <si>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</si>
  <si>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</si>
  <si>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</si>
  <si>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</si>
  <si>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</si>
  <si>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</si>
  <si>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</si>
  <si>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</si>
  <si>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</si>
  <si>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</si>
  <si>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</si>
  <si>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</si>
  <si>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</si>
  <si>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</si>
  <si>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</si>
  <si>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</si>
  <si>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</si>
  <si>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</si>
  <si>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</si>
  <si>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</si>
  <si>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</si>
  <si>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</si>
  <si>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</si>
  <si>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</si>
  <si>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</si>
  <si>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</si>
  <si>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</si>
  <si>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</si>
  <si>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</si>
  <si>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</si>
  <si>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</si>
  <si>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</si>
  <si>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</si>
  <si>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</si>
  <si>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</si>
  <si>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</si>
  <si>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</si>
  <si>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</si>
  <si>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</si>
  <si>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</si>
  <si>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</si>
  <si>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</si>
  <si>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</si>
  <si>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</si>
  <si>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</si>
  <si>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</si>
  <si>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</si>
  <si>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</si>
  <si>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</si>
  <si>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</si>
  <si>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</si>
  <si>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</si>
  <si>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</si>
  <si>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</si>
  <si>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</si>
  <si>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</si>
  <si>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</si>
  <si>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</si>
  <si>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</si>
  <si>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</si>
  <si>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</si>
  <si>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</si>
  <si>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</si>
  <si>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</si>
  <si>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</si>
  <si>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</si>
  <si>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</si>
  <si>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</si>
  <si>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</si>
  <si>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</si>
  <si>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</si>
  <si>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</si>
  <si>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</si>
  <si>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</si>
  <si>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</si>
  <si>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</si>
  <si>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</si>
  <si>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</si>
  <si>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</si>
  <si>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</si>
  <si>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</si>
  <si>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</si>
  <si>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</si>
  <si>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</si>
  <si>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</si>
  <si>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</si>
  <si>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</si>
  <si>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</si>
  <si>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</si>
  <si>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</si>
  <si>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</si>
  <si>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</si>
  <si>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</si>
  <si>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</si>
  <si>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</si>
  <si>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</si>
  <si>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</si>
  <si>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</si>
  <si>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</si>
  <si>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</si>
  <si>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</si>
  <si>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</si>
  <si>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</si>
  <si>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</si>
  <si>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</si>
  <si>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</si>
  <si>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</si>
  <si>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</si>
  <si>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</si>
  <si>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</si>
  <si>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</si>
  <si>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</si>
  <si>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</si>
  <si>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</si>
  <si>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</si>
  <si>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</si>
  <si>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</si>
  <si>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</si>
  <si>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</si>
  <si>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</si>
  <si>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</si>
  <si>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</si>
  <si>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</si>
  <si>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</si>
  <si>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</si>
  <si>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</si>
  <si>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</si>
  <si>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</si>
  <si>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</si>
  <si>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</si>
  <si>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</si>
  <si>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</si>
  <si>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</si>
  <si>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</si>
  <si>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</si>
  <si>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</si>
  <si>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</si>
  <si>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</si>
  <si>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</si>
  <si>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</si>
  <si>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</si>
  <si>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</si>
  <si>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</si>
  <si>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</si>
  <si>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</si>
  <si>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</si>
  <si>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</si>
  <si>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</si>
  <si>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</si>
  <si>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</si>
  <si>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</si>
  <si>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</si>
  <si>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</si>
  <si>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</si>
  <si>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</si>
  <si>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</si>
  <si>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</si>
  <si>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</si>
  <si>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</si>
  <si>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</si>
  <si>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</si>
  <si>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</si>
  <si>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</si>
  <si>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</si>
  <si>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</si>
  <si>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</si>
  <si>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</si>
  <si>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</si>
  <si>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</si>
  <si>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</si>
  <si>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</si>
  <si>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</si>
  <si>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</si>
  <si>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</si>
  <si>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</si>
  <si>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</si>
  <si>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</si>
  <si>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</si>
  <si>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</si>
  <si>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</si>
  <si>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</si>
  <si>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</si>
  <si>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</si>
  <si>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</si>
  <si>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</si>
  <si>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</si>
  <si>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</si>
  <si>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</si>
  <si>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</si>
  <si>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</si>
  <si>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</si>
  <si>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</si>
  <si>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</si>
  <si>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</si>
  <si>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</si>
  <si>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</si>
  <si>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</si>
  <si>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</si>
  <si>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</si>
  <si>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</si>
  <si>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</si>
  <si>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</si>
  <si>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</si>
  <si>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</si>
  <si>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</si>
  <si>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</si>
  <si>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</si>
  <si>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</si>
  <si>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</si>
  <si>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</si>
  <si>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</si>
  <si>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</si>
  <si>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</si>
  <si>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</si>
  <si>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</si>
  <si>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</si>
  <si>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</si>
  <si>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</si>
  <si>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</si>
  <si>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</si>
  <si>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</si>
  <si>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</si>
  <si>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</si>
  <si>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</si>
  <si>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</si>
  <si>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</si>
  <si>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</si>
  <si>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</si>
  <si>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</si>
  <si>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</si>
  <si>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</si>
  <si>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</si>
  <si>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</si>
  <si>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</si>
  <si>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</si>
  <si>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</si>
  <si>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</si>
  <si>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</si>
  <si>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</si>
  <si>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</si>
  <si>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</si>
  <si>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</si>
  <si>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</si>
  <si>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</si>
  <si>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</si>
  <si>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</si>
  <si>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</si>
  <si>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</si>
  <si>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</si>
  <si>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</si>
  <si>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</si>
  <si>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</si>
  <si>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</si>
  <si>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</si>
  <si>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</si>
  <si>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</si>
  <si>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</si>
  <si>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</si>
  <si>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</si>
  <si>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</si>
  <si>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</si>
  <si>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</si>
  <si>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</si>
  <si>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</si>
  <si>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</si>
  <si>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</si>
  <si>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</si>
  <si>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</si>
  <si>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</si>
  <si>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</si>
  <si>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</si>
  <si>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</si>
  <si>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</si>
  <si>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</si>
  <si>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</si>
  <si>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</si>
  <si>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</si>
  <si>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</si>
  <si>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</si>
  <si>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</si>
  <si>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</si>
  <si>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</si>
  <si>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</si>
  <si>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</si>
  <si>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</si>
  <si>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</si>
  <si>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</si>
  <si>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</si>
  <si>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</si>
  <si>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</si>
  <si>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</si>
  <si>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</si>
  <si>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</si>
  <si>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</si>
  <si>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</si>
  <si>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</si>
  <si>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</si>
  <si>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</si>
  <si>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</si>
  <si>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</si>
  <si>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</si>
  <si>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</si>
  <si>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</si>
  <si>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</si>
  <si>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</si>
  <si>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</si>
  <si>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</si>
  <si>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</si>
  <si>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</si>
  <si>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</si>
  <si>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</si>
  <si>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</si>
  <si>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</si>
  <si>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</si>
  <si>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</si>
  <si>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</si>
  <si>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</si>
  <si>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</si>
  <si>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</si>
  <si>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</si>
  <si>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</si>
  <si>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</si>
  <si>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</si>
  <si>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</si>
  <si>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</si>
  <si>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</si>
  <si>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</si>
  <si>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</si>
  <si>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</si>
  <si>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</si>
  <si>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</si>
  <si>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</si>
  <si>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</si>
  <si>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</si>
  <si>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</si>
  <si>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</si>
  <si>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</si>
  <si>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</si>
  <si>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</si>
  <si>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</si>
  <si>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</si>
  <si>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</si>
  <si>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</si>
  <si>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</si>
  <si>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</si>
  <si>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</si>
  <si>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</si>
  <si>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</si>
  <si>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</si>
  <si>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</si>
  <si>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</si>
  <si>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</si>
  <si>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</si>
  <si>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</si>
  <si>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</si>
  <si>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</si>
  <si>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</si>
  <si>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</si>
  <si>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</si>
  <si>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</si>
  <si>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</si>
  <si>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</si>
  <si>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</si>
  <si>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</si>
  <si>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</si>
  <si>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</si>
  <si>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</si>
  <si>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</si>
  <si>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</si>
  <si>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</si>
  <si>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</si>
  <si>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</si>
  <si>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</si>
  <si>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</si>
  <si>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</si>
  <si>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</si>
  <si>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</si>
  <si>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</si>
  <si>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</si>
  <si>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</si>
  <si>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</si>
  <si>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</si>
  <si>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</si>
  <si>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</si>
  <si>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</si>
  <si>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</si>
  <si>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</si>
  <si>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</si>
  <si>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</si>
  <si>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</si>
  <si>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</si>
  <si>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</si>
  <si>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</si>
  <si>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</si>
  <si>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</si>
  <si>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</si>
  <si>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</si>
  <si>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</si>
  <si>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</si>
  <si>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</si>
  <si>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</si>
  <si>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</si>
  <si>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</si>
  <si>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</si>
  <si>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</si>
  <si>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</si>
  <si>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</si>
  <si>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</si>
  <si>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</si>
  <si>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</si>
  <si>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</si>
  <si>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</si>
  <si>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</si>
  <si>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</si>
  <si>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</si>
  <si>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</si>
  <si>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</si>
  <si>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</si>
  <si>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</si>
  <si>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</si>
  <si>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</si>
  <si>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</si>
  <si>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</si>
  <si>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</si>
  <si>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</si>
  <si>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</si>
  <si>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</si>
  <si>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</si>
  <si>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</si>
  <si>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</si>
  <si>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</si>
  <si>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</si>
  <si>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</si>
  <si>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</si>
  <si>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</si>
  <si>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</si>
  <si>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</si>
  <si>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</si>
  <si>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</si>
  <si>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</si>
  <si>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</si>
  <si>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</si>
  <si>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</si>
  <si>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</si>
  <si>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</si>
  <si>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</si>
  <si>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</si>
  <si>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</si>
  <si>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</si>
  <si>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</si>
  <si>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</si>
  <si>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</si>
  <si>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</si>
  <si>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</si>
  <si>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</si>
  <si>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</si>
  <si>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</si>
  <si>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</si>
  <si>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</si>
  <si>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</si>
  <si>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</si>
  <si>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</si>
  <si>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</si>
  <si>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</si>
  <si>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</si>
  <si>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</si>
  <si>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</si>
  <si>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</si>
  <si>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</si>
  <si>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</si>
  <si>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</si>
  <si>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</si>
  <si>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</si>
  <si>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</si>
  <si>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</si>
  <si>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</si>
  <si>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</si>
  <si>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</si>
  <si>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</si>
  <si>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</si>
  <si>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</si>
  <si>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</si>
  <si>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</si>
  <si>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</si>
  <si>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</si>
  <si>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</si>
  <si>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</si>
  <si>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</si>
  <si>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</si>
  <si>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</si>
  <si>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</si>
  <si>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</si>
  <si>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</si>
  <si>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</si>
  <si>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</si>
  <si>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</si>
  <si>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</si>
  <si>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</si>
  <si>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</si>
  <si>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</si>
  <si>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</si>
  <si>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</si>
  <si>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</si>
  <si>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</si>
  <si>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</si>
  <si>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</si>
  <si>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</si>
  <si>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</si>
  <si>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</si>
  <si>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</si>
  <si>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</si>
  <si>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</si>
  <si>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</si>
  <si>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</si>
  <si>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</si>
  <si>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</si>
  <si>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</si>
  <si>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</si>
  <si>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</si>
  <si>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</si>
  <si>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</si>
  <si>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</si>
  <si>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</si>
  <si>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</si>
  <si>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</si>
  <si>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</si>
  <si>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</si>
  <si>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</si>
  <si>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</si>
  <si>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</si>
  <si>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</si>
  <si>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</si>
  <si>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</si>
  <si>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</si>
  <si>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</si>
  <si>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</si>
  <si>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</si>
  <si>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</si>
  <si>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</si>
  <si>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</si>
  <si>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</si>
  <si>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</si>
  <si>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</si>
  <si>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</si>
  <si>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</si>
  <si>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</si>
  <si>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</si>
  <si>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</si>
  <si>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</si>
  <si>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</si>
  <si>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</si>
  <si>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</si>
  <si>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</si>
  <si>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</si>
  <si>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</si>
  <si>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</si>
  <si>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</si>
  <si>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</si>
  <si>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</si>
  <si>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</si>
  <si>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</si>
  <si>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</si>
  <si>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</si>
  <si>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</si>
  <si>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</si>
  <si>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</si>
  <si>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</si>
  <si>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</si>
  <si>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</si>
  <si>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</si>
  <si>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</si>
  <si>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</si>
  <si>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</si>
  <si>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</si>
  <si>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</si>
  <si>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</si>
  <si>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</si>
  <si>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</si>
  <si>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</si>
  <si>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</si>
  <si>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</si>
  <si>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</si>
  <si>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</si>
  <si>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</si>
  <si>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</si>
  <si>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</si>
  <si>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</si>
  <si>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</si>
  <si>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</si>
  <si>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</si>
  <si>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</si>
  <si>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</si>
  <si>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</si>
  <si>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</si>
  <si>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</si>
  <si>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</si>
  <si>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</si>
  <si>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</si>
  <si>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</si>
  <si>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</si>
  <si>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</si>
  <si>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</si>
  <si>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</si>
  <si>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</si>
  <si>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</si>
  <si>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</si>
  <si>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</si>
  <si>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</si>
  <si>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</si>
  <si>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</si>
  <si>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</si>
  <si>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</si>
  <si>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</si>
  <si>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</si>
  <si>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</si>
  <si>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</si>
  <si>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</si>
  <si>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</si>
  <si>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</si>
  <si>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</si>
  <si>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</si>
  <si>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</si>
  <si>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</si>
  <si>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</si>
  <si>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</si>
  <si>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</si>
  <si>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</si>
  <si>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</si>
  <si>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</si>
  <si>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</si>
  <si>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</si>
  <si>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</si>
  <si>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</si>
  <si>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</si>
  <si>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</si>
  <si>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</si>
  <si>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</si>
  <si>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</si>
  <si>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</si>
  <si>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</si>
  <si>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</si>
  <si>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</si>
  <si>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</si>
  <si>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</si>
  <si>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</si>
  <si>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</si>
  <si>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</si>
  <si>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</si>
  <si>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</si>
  <si>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</si>
  <si>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</si>
  <si>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</si>
  <si>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</si>
  <si>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</si>
  <si>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</si>
  <si>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</si>
  <si>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</si>
  <si>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</si>
  <si>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</si>
  <si>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</si>
  <si>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</si>
  <si>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</si>
  <si>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</si>
  <si>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</si>
  <si>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</si>
  <si>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</si>
  <si>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</si>
  <si>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</si>
  <si>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</si>
  <si>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</si>
  <si>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</si>
  <si>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</si>
  <si>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</si>
  <si>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</si>
  <si>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</si>
  <si>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</si>
  <si>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</si>
  <si>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</si>
  <si>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</si>
  <si>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</si>
  <si>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</si>
  <si>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</si>
  <si>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</si>
  <si>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</si>
  <si>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</si>
  <si>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</si>
  <si>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</si>
  <si>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</si>
  <si>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</si>
  <si>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</si>
  <si>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</si>
  <si>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</si>
  <si>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</si>
  <si>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</si>
  <si>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</si>
  <si>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</si>
  <si>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</si>
  <si>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</si>
  <si>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</si>
  <si>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</si>
  <si>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</si>
  <si>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</si>
  <si>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</si>
  <si>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</si>
  <si>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</si>
  <si>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</si>
  <si>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</si>
  <si>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</si>
  <si>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</si>
  <si>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</si>
  <si>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</si>
  <si>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</si>
  <si>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</si>
  <si>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</si>
  <si>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</si>
  <si>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</si>
  <si>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</si>
  <si>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</si>
  <si>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</si>
  <si>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</si>
  <si>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</si>
  <si>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</si>
  <si>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</si>
  <si>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</si>
  <si>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</si>
  <si>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</si>
  <si>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</si>
  <si>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</si>
  <si>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</si>
  <si>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</si>
  <si>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</si>
  <si>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</si>
  <si>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</si>
  <si>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</si>
  <si>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</si>
  <si>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</si>
  <si>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</si>
  <si>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</si>
  <si>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</si>
  <si>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</si>
  <si>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</si>
  <si>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</si>
  <si>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</si>
  <si>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</si>
  <si>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</si>
  <si>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</si>
  <si>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</si>
  <si>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</si>
  <si>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</si>
  <si>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</si>
  <si>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</si>
  <si>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</si>
  <si>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</si>
  <si>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</si>
  <si>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</si>
  <si>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</si>
  <si>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</si>
  <si>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</si>
  <si>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</si>
  <si>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</si>
  <si>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</si>
  <si>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</si>
  <si>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</si>
  <si>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</si>
  <si>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</si>
  <si>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</si>
  <si>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</si>
  <si>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</si>
  <si>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</si>
  <si>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</si>
  <si>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</si>
  <si>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</si>
  <si>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</si>
  <si>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</si>
  <si>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</si>
  <si>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</si>
  <si>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</si>
  <si>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</si>
  <si>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</si>
  <si>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</si>
  <si>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</si>
  <si>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</si>
  <si>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</si>
  <si>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</si>
  <si>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</si>
  <si>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</si>
  <si>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</si>
  <si>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</si>
  <si>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</si>
  <si>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</si>
  <si>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</si>
  <si>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</si>
  <si>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</si>
  <si>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</si>
  <si>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</si>
  <si>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</si>
  <si>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</si>
  <si>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</si>
  <si>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</si>
  <si>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</si>
  <si>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</si>
  <si>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</si>
  <si>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</si>
  <si>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</si>
  <si>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</si>
  <si>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</si>
  <si>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</si>
  <si>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</si>
  <si>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</si>
  <si>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</si>
  <si>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</si>
  <si>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</si>
  <si>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</si>
  <si>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</si>
  <si>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</si>
  <si>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</si>
  <si>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</si>
  <si>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</si>
  <si>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</si>
  <si>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</si>
  <si>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</si>
  <si>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</si>
  <si>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</si>
  <si>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</si>
  <si>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</si>
  <si>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</si>
  <si>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</si>
  <si>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</si>
  <si>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</si>
  <si>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</si>
  <si>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</si>
  <si>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</si>
  <si>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</si>
  <si>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</si>
  <si>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</si>
  <si>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</si>
  <si>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</si>
  <si>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</si>
  <si>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</si>
  <si>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</si>
  <si>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</si>
  <si>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</si>
  <si>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</si>
  <si>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</si>
  <si>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</si>
  <si>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</si>
  <si>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</si>
  <si>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</si>
  <si>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</si>
  <si>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</si>
  <si>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</si>
  <si>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</si>
  <si>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</si>
  <si>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</si>
  <si>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</si>
  <si>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</si>
  <si>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</si>
  <si>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</si>
  <si>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</si>
  <si>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</si>
  <si>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</si>
  <si>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</si>
  <si>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</si>
  <si>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</si>
  <si>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</si>
  <si>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</si>
  <si>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</si>
  <si>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</si>
  <si>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</si>
  <si>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</si>
  <si>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</si>
  <si>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</si>
  <si>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</si>
  <si>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</si>
  <si>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</si>
  <si>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</si>
  <si>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</si>
  <si>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</si>
  <si>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</si>
  <si>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</si>
  <si>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</si>
  <si>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</si>
  <si>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</si>
  <si>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</si>
  <si>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</si>
  <si>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</si>
  <si>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</si>
  <si>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</si>
  <si>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</si>
  <si>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</si>
  <si>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</si>
  <si>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</si>
  <si>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</si>
  <si>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</si>
  <si>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</si>
  <si>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</si>
  <si>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</si>
  <si>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</si>
  <si>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</si>
  <si>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</si>
  <si>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</si>
  <si>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</si>
  <si>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</si>
  <si>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</si>
  <si>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</si>
  <si>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</si>
  <si>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</si>
  <si>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</si>
  <si>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</si>
  <si>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</si>
  <si>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</si>
  <si>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</si>
  <si>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</si>
  <si>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</si>
  <si>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</si>
  <si>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</si>
  <si>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</si>
  <si>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</si>
  <si>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</si>
  <si>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</si>
  <si>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</si>
  <si>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</si>
  <si>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</si>
  <si>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</si>
  <si>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</si>
  <si>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</si>
  <si>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</si>
  <si>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</si>
  <si>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</si>
  <si>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</si>
  <si>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</si>
  <si>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</si>
  <si>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</si>
  <si>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</si>
  <si>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</si>
  <si>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</si>
  <si>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</si>
  <si>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</si>
  <si>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</si>
  <si>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</si>
  <si>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</si>
  <si>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</si>
  <si>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</si>
  <si>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</si>
  <si>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</si>
  <si>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</si>
  <si>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</si>
  <si>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</si>
  <si>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</si>
  <si>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</si>
  <si>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</si>
  <si>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</si>
  <si>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</si>
  <si>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</si>
  <si>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</si>
  <si>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</si>
  <si>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</si>
  <si>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</si>
  <si>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</si>
  <si>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</si>
  <si>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</si>
  <si>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</si>
  <si>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</si>
  <si>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</si>
  <si>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</si>
  <si>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</si>
  <si>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</si>
  <si>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</si>
  <si>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</si>
  <si>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</si>
  <si>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</si>
  <si>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</si>
  <si>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</si>
  <si>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</si>
  <si>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</si>
  <si>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</si>
  <si>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</si>
  <si>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</si>
  <si>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</si>
  <si>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</si>
  <si>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</si>
  <si>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</si>
  <si>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</si>
  <si>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</si>
  <si>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</si>
  <si>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</si>
  <si>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</si>
  <si>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</si>
  <si>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</si>
  <si>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</si>
  <si>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</si>
  <si>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</si>
  <si>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</si>
  <si>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</si>
  <si>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</si>
  <si>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</si>
  <si>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</si>
  <si>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</si>
  <si>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</si>
  <si>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</si>
  <si>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</si>
  <si>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</si>
  <si>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</si>
  <si>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</si>
  <si>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</si>
  <si>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</si>
  <si>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</si>
  <si>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</si>
  <si>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</si>
  <si>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</si>
  <si>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</si>
  <si>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</si>
  <si>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</si>
  <si>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</si>
  <si>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</si>
  <si>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</si>
  <si>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</si>
  <si>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</si>
  <si>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</si>
  <si>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</si>
  <si>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</si>
  <si>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</si>
  <si>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</si>
  <si>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</si>
  <si>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</si>
  <si>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</si>
  <si>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</si>
  <si>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</si>
  <si>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</si>
  <si>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</si>
  <si>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</si>
  <si>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</si>
  <si>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</si>
  <si>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</si>
  <si>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</si>
  <si>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</si>
  <si>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</si>
  <si>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</si>
  <si>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</si>
  <si>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</si>
  <si>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</si>
  <si>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</si>
  <si>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</si>
  <si>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</si>
  <si>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</si>
  <si>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</si>
  <si>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</si>
  <si>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</si>
  <si>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</si>
  <si>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</si>
  <si>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</si>
  <si>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</si>
  <si>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</si>
  <si>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</si>
  <si>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</si>
  <si>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</si>
  <si>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</si>
  <si>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</si>
  <si>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</si>
  <si>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</si>
  <si>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</si>
  <si>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</si>
  <si>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</si>
  <si>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</si>
  <si>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</si>
  <si>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</si>
  <si>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</si>
  <si>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</si>
  <si>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</si>
  <si>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</si>
  <si>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</si>
  <si>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</si>
  <si>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</si>
  <si>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</si>
  <si>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</si>
  <si>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</si>
  <si>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</si>
  <si>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</si>
  <si>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</si>
  <si>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</si>
  <si>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</si>
  <si>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</si>
  <si>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</si>
  <si>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</si>
  <si>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</si>
  <si>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</si>
  <si>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</si>
  <si>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</si>
  <si>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</si>
  <si>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</si>
  <si>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</si>
  <si>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</si>
  <si>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</si>
  <si>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</si>
  <si>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</si>
  <si>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</si>
  <si>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</si>
  <si>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</si>
  <si>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</si>
  <si>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</si>
  <si>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</si>
  <si>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</si>
  <si>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</si>
  <si>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</si>
  <si>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</si>
  <si>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</si>
  <si>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</si>
  <si>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</si>
  <si>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</si>
  <si>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</si>
  <si>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</si>
  <si>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</si>
  <si>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</si>
  <si>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</si>
  <si>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</si>
  <si>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</si>
  <si>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</si>
  <si>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</si>
  <si>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</si>
  <si>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</si>
  <si>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</si>
  <si>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</si>
  <si>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</si>
  <si>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</si>
  <si>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</si>
  <si>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</si>
  <si>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</si>
  <si>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</si>
  <si>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</si>
  <si>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</si>
  <si>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</si>
  <si>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</si>
  <si>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</si>
  <si>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</si>
  <si>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</si>
  <si>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</si>
  <si>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</si>
  <si>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</si>
  <si>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</si>
  <si>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</si>
  <si>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</si>
  <si>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</si>
  <si>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</si>
  <si>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</si>
  <si>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</si>
  <si>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</si>
  <si>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</si>
  <si>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</si>
  <si>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</si>
  <si>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</si>
  <si>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</si>
  <si>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</si>
  <si>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</si>
  <si>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</si>
  <si>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</si>
  <si>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</si>
  <si>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</si>
  <si>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</si>
  <si>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</si>
  <si>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</si>
  <si>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</si>
  <si>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</si>
  <si>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</si>
  <si>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</si>
  <si>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</si>
  <si>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</si>
  <si>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</si>
  <si>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</si>
  <si>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</si>
  <si>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</si>
  <si>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</si>
  <si>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</si>
  <si>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</si>
  <si>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</si>
  <si>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</si>
  <si>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</si>
  <si>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</si>
  <si>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</si>
  <si>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</si>
  <si>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</si>
  <si>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</si>
  <si>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</si>
  <si>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</si>
  <si>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</si>
  <si>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</si>
  <si>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</si>
  <si>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</si>
  <si>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</si>
  <si>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</si>
  <si>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</si>
  <si>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</si>
  <si>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</si>
  <si>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</si>
  <si>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</si>
  <si>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</si>
  <si>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</si>
  <si>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</si>
  <si>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</si>
  <si>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</si>
  <si>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</si>
  <si>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</si>
  <si>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</si>
  <si>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</si>
  <si>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</si>
  <si>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</si>
  <si>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</si>
  <si>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</si>
  <si>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</si>
  <si>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</si>
  <si>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</si>
  <si>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</si>
  <si>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</si>
  <si>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</si>
  <si>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</si>
  <si>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</si>
  <si>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</si>
  <si>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</si>
  <si>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</si>
  <si>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</si>
  <si>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</si>
  <si>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</si>
  <si>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</si>
  <si>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</si>
  <si>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</si>
  <si>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</si>
  <si>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</si>
  <si>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</si>
  <si>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</si>
  <si>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</si>
  <si>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</si>
  <si>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</si>
  <si>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</si>
  <si>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</si>
  <si>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</si>
  <si>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</si>
  <si>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</si>
  <si>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</si>
  <si>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</si>
  <si>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</si>
  <si>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</si>
  <si>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</si>
  <si>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</si>
  <si>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</si>
  <si>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</si>
  <si>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</si>
  <si>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</si>
  <si>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</si>
  <si>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</si>
  <si>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</si>
  <si>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</si>
  <si>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</si>
  <si>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</si>
  <si>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</si>
  <si>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</si>
  <si>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</si>
  <si>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</si>
  <si>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</si>
  <si>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</si>
  <si>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</si>
  <si>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</si>
  <si>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</si>
  <si>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</si>
  <si>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</si>
  <si>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</si>
  <si>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</si>
  <si>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</si>
  <si>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</si>
  <si>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</si>
  <si>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</si>
  <si>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</si>
  <si>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</si>
  <si>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</si>
  <si>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</si>
  <si>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</si>
  <si>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</si>
  <si>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</si>
  <si>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</si>
  <si>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</si>
  <si>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</si>
  <si>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</si>
  <si>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</si>
  <si>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</si>
  <si>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</si>
  <si>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</si>
  <si>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</si>
  <si>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</si>
  <si>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</si>
  <si>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</si>
  <si>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</si>
  <si>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</si>
  <si>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</si>
  <si>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</si>
  <si>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</si>
  <si>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</si>
  <si>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</si>
  <si>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</si>
  <si>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</si>
  <si>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</si>
  <si>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</si>
  <si>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</si>
  <si>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</si>
  <si>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</si>
  <si>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</si>
  <si>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</si>
  <si>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</si>
  <si>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</si>
  <si>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</si>
  <si>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</si>
  <si>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</si>
  <si>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</si>
  <si>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</si>
  <si>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</si>
  <si>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</si>
  <si>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</si>
  <si>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</si>
  <si>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</si>
  <si>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</si>
  <si>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</si>
  <si>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</si>
  <si>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</si>
  <si>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</si>
  <si>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</si>
  <si>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</si>
  <si>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</si>
  <si>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</si>
  <si>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</si>
  <si>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</si>
  <si>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</si>
  <si>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</si>
  <si>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</si>
  <si>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</si>
  <si>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</si>
  <si>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</si>
  <si>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</si>
  <si>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</si>
  <si>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</si>
  <si>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</si>
  <si>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</si>
  <si>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</si>
  <si>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</si>
  <si>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</si>
  <si>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</si>
  <si>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</si>
  <si>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</si>
  <si>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</si>
  <si>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</si>
  <si>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</si>
  <si>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</si>
  <si>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</si>
  <si>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</si>
  <si>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</si>
  <si>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</si>
  <si>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</si>
  <si>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</si>
  <si>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</si>
  <si>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</si>
  <si>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</si>
  <si>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</si>
  <si>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</si>
  <si>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</si>
  <si>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</si>
  <si>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</si>
  <si>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</si>
  <si>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</si>
  <si>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</si>
  <si>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</si>
  <si>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</si>
  <si>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</si>
  <si>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</si>
  <si>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</si>
  <si>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</si>
  <si>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</si>
  <si>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</si>
  <si>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</si>
  <si>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</si>
  <si>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</si>
  <si>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</si>
  <si>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</si>
  <si>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</si>
  <si>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</si>
  <si>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</si>
  <si>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</si>
  <si>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</si>
  <si>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</si>
  <si>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</si>
  <si>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</si>
  <si>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</si>
  <si>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</si>
  <si>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</si>
  <si>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</si>
  <si>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</si>
  <si>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</si>
  <si>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</si>
  <si>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</si>
  <si>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</si>
  <si>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</si>
  <si>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</si>
  <si>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</si>
  <si>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</si>
  <si>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</si>
  <si>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</si>
  <si>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</si>
  <si>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</si>
  <si>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</si>
  <si>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</si>
  <si>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</si>
  <si>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</si>
  <si>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</si>
  <si>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</si>
  <si>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</si>
  <si>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</si>
  <si>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</si>
  <si>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</si>
  <si>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</si>
  <si>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</si>
  <si>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</si>
  <si>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</si>
  <si>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</si>
  <si>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</si>
  <si>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</si>
  <si>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</si>
  <si>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</si>
  <si>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</si>
  <si>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</si>
  <si>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</si>
  <si>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</si>
  <si>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</si>
  <si>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</si>
  <si>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</si>
  <si>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</si>
  <si>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</si>
  <si>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</si>
  <si>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</si>
  <si>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</si>
  <si>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</si>
  <si>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</si>
  <si>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</si>
  <si>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</si>
  <si>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</si>
  <si>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</si>
  <si>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</si>
  <si>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</si>
  <si>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</si>
  <si>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</si>
  <si>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</si>
  <si>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</si>
  <si>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</si>
  <si>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</si>
  <si>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</si>
  <si>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</si>
  <si>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</si>
  <si>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</si>
  <si>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</si>
  <si>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</si>
  <si>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</si>
  <si>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</si>
  <si>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</si>
  <si>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</si>
  <si>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</si>
  <si>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</si>
  <si>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</si>
  <si>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</si>
  <si>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</si>
  <si>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</si>
  <si>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</si>
  <si>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</si>
  <si>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</si>
  <si>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</si>
  <si>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</si>
  <si>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</si>
  <si>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</si>
  <si>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</si>
  <si>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</si>
  <si>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</si>
  <si>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</si>
  <si>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</si>
  <si>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</si>
  <si>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</si>
  <si>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</si>
  <si>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</si>
  <si>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</si>
  <si>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</si>
  <si>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</si>
  <si>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</si>
  <si>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</si>
  <si>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</si>
  <si>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</si>
  <si>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</si>
  <si>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</si>
  <si>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</si>
  <si>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</si>
  <si>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</si>
  <si>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</si>
  <si>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</si>
  <si>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</si>
  <si>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</si>
  <si>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</si>
  <si>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</si>
  <si>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</si>
  <si>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</si>
  <si>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</si>
  <si>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</si>
  <si>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</si>
  <si>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</si>
  <si>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</si>
  <si>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</si>
  <si>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</si>
  <si>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</si>
  <si>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</si>
  <si>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</si>
  <si>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</si>
  <si>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</si>
  <si>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</si>
  <si>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</si>
  <si>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</si>
  <si>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</si>
  <si>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</si>
  <si>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</si>
  <si>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</si>
  <si>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</si>
  <si>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</si>
  <si>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</si>
  <si>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</si>
  <si>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</si>
  <si>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</si>
  <si>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</si>
  <si>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</si>
  <si>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</si>
  <si>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</si>
  <si>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</si>
  <si>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</si>
  <si>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</si>
  <si>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</si>
  <si>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</si>
  <si>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</si>
  <si>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</si>
  <si>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</si>
  <si>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</si>
  <si>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</si>
  <si>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</si>
  <si>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</si>
  <si>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</si>
  <si>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</si>
  <si>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</si>
  <si>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</si>
  <si>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</si>
  <si>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</si>
  <si>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</si>
  <si>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</si>
  <si>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</si>
  <si>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</si>
  <si>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</si>
  <si>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</si>
  <si>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</si>
  <si>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</si>
  <si>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</si>
  <si>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</si>
  <si>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</si>
  <si>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</si>
  <si>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</si>
  <si>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</si>
  <si>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</si>
  <si>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</si>
  <si>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</si>
  <si>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</si>
  <si>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</si>
  <si>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</si>
  <si>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</si>
  <si>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</si>
  <si>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</si>
  <si>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</si>
  <si>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</si>
  <si>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</si>
  <si>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</si>
  <si>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</si>
  <si>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</si>
  <si>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</si>
  <si>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</si>
  <si>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</si>
  <si>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</si>
  <si>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</si>
  <si>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</si>
  <si>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</si>
  <si>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</si>
  <si>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</si>
  <si>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</si>
  <si>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</si>
  <si>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</si>
  <si>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</si>
  <si>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</si>
  <si>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</si>
  <si>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</si>
  <si>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</si>
  <si>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</si>
  <si>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</si>
  <si>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</si>
  <si>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</si>
  <si>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</si>
  <si>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</si>
  <si>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</si>
  <si>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</si>
  <si>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</si>
  <si>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</si>
  <si>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</si>
  <si>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</si>
  <si>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</si>
  <si>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</si>
  <si>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</si>
  <si>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</si>
  <si>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</si>
  <si>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</si>
  <si>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</si>
  <si>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</si>
  <si>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</si>
  <si>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</si>
  <si>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</si>
  <si>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</si>
  <si>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</si>
  <si>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</si>
  <si>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</si>
  <si>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</si>
  <si>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</si>
  <si>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</si>
  <si>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</si>
  <si>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</si>
  <si>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</si>
  <si>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</si>
  <si>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</si>
  <si>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</si>
  <si>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</si>
  <si>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</si>
  <si>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</si>
  <si>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</si>
  <si>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</si>
  <si>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</si>
  <si>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</si>
  <si>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</si>
  <si>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</si>
  <si>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</si>
  <si>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</si>
  <si>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</si>
  <si>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</si>
  <si>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</si>
  <si>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</si>
  <si>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</si>
  <si>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</si>
  <si>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</si>
  <si>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</si>
  <si>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</si>
  <si>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</si>
  <si>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</si>
  <si>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</si>
  <si>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</si>
  <si>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</si>
  <si>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</si>
  <si>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</si>
  <si>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</si>
  <si>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</si>
  <si>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</si>
  <si>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</si>
  <si>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</si>
  <si>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</si>
  <si>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</si>
  <si>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</si>
  <si>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</si>
  <si>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</si>
  <si>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</si>
  <si>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</si>
  <si>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</si>
  <si>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</si>
  <si>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</si>
  <si>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</si>
  <si>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</si>
  <si>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</si>
  <si>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</si>
  <si>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</si>
  <si>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</si>
  <si>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</si>
  <si>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</si>
  <si>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</si>
  <si>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</si>
  <si>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</si>
  <si>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</si>
  <si>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</si>
  <si>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</si>
  <si>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</si>
  <si>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</si>
  <si>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</si>
  <si>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</si>
  <si>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</si>
  <si>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</si>
  <si>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</si>
  <si>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</si>
  <si>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</si>
  <si>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</si>
  <si>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</si>
  <si>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</si>
  <si>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</si>
  <si>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</si>
  <si>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</si>
  <si>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</si>
  <si>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</si>
  <si>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</si>
  <si>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</si>
  <si>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</si>
  <si>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</si>
  <si>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</si>
  <si>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</si>
  <si>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</si>
  <si>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</si>
  <si>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</si>
  <si>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</si>
  <si>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</si>
  <si>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</si>
  <si>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</si>
  <si>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</si>
  <si>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</si>
  <si>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</si>
  <si>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</si>
  <si>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</si>
  <si>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</si>
  <si>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</si>
  <si>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</si>
  <si>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</si>
  <si>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</si>
  <si>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</si>
  <si>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</si>
  <si>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</si>
  <si>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</si>
  <si>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</si>
  <si>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</si>
  <si>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</si>
  <si>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</si>
  <si>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</si>
  <si>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</si>
  <si>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</si>
  <si>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</si>
  <si>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</si>
  <si>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</si>
  <si>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</si>
  <si>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</si>
  <si>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</si>
  <si>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</si>
  <si>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</si>
  <si>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</si>
  <si>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</si>
  <si>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</si>
  <si>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</si>
  <si>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</si>
  <si>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</si>
  <si>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</si>
  <si>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</si>
  <si>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</si>
  <si>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</si>
  <si>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</si>
  <si>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</si>
  <si>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</si>
  <si>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</si>
  <si>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</si>
  <si>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</si>
  <si>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</si>
  <si>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</si>
  <si>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</si>
  <si>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</si>
  <si>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</si>
  <si>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</si>
  <si>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</si>
  <si>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</si>
  <si>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</si>
  <si>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</si>
  <si>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</si>
  <si>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</si>
  <si>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</si>
  <si>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</si>
  <si>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</si>
  <si>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</si>
  <si>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</si>
  <si>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</si>
  <si>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</si>
  <si>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</si>
  <si>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</si>
  <si>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</si>
  <si>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</si>
  <si>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</si>
  <si>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</si>
  <si>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</si>
  <si>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</si>
  <si>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</si>
  <si>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</si>
  <si>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</si>
  <si>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</si>
  <si>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</si>
  <si>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</si>
  <si>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</si>
  <si>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</si>
  <si>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</si>
  <si>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</si>
  <si>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</si>
  <si>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</si>
  <si>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</si>
  <si>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</si>
  <si>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</si>
  <si>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</si>
  <si>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</si>
  <si>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</si>
  <si>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</si>
  <si>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</si>
  <si>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</si>
  <si>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</si>
  <si>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</si>
  <si>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</si>
  <si>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</si>
  <si>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</si>
  <si>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</si>
  <si>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</si>
  <si>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</si>
  <si>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</si>
  <si>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</si>
  <si>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</si>
  <si>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</si>
  <si>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</si>
  <si>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</si>
  <si>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</si>
  <si>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</si>
  <si>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</si>
  <si>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</si>
  <si>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</si>
  <si>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</si>
  <si>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</si>
  <si>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</si>
  <si>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</si>
  <si>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</si>
  <si>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</si>
  <si>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</si>
  <si>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</si>
  <si>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</si>
  <si>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</si>
  <si>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</si>
  <si>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</si>
  <si>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</si>
  <si>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</si>
  <si>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</si>
  <si>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</si>
  <si>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</si>
  <si>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</si>
  <si>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</si>
  <si>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</si>
  <si>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</si>
  <si>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</si>
  <si>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</si>
  <si>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</si>
  <si>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</si>
  <si>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</si>
  <si>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</si>
  <si>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</si>
  <si>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</si>
  <si>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</si>
  <si>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</si>
  <si>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</si>
  <si>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</si>
  <si>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</si>
  <si>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</si>
  <si>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</si>
  <si>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</si>
  <si>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</si>
  <si>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</si>
  <si>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</si>
  <si>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</si>
  <si>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</si>
  <si>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</si>
  <si>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</si>
  <si>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</si>
  <si>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</si>
  <si>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</si>
  <si>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</si>
  <si>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</si>
  <si>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</si>
  <si>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</si>
  <si>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</si>
  <si>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</si>
  <si>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</si>
  <si>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</si>
  <si>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</si>
  <si>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</si>
  <si>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</si>
  <si>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</si>
  <si>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</si>
  <si>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</si>
  <si>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</si>
  <si>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</si>
  <si>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</si>
  <si>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</si>
  <si>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</si>
  <si>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</si>
  <si>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</si>
  <si>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</si>
  <si>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</si>
  <si>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</si>
  <si>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</si>
  <si>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</si>
  <si>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</si>
  <si>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</si>
  <si>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</si>
  <si>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</si>
  <si>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</si>
  <si>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</si>
  <si>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</si>
  <si>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</si>
  <si>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</si>
  <si>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</si>
  <si>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</si>
  <si>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</si>
  <si>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</si>
  <si>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</si>
  <si>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</si>
  <si>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</si>
  <si>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</si>
  <si>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</si>
  <si>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</si>
  <si>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</si>
  <si>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</si>
  <si>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</si>
  <si>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</si>
  <si>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</si>
  <si>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</si>
  <si>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</si>
  <si>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</si>
  <si>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</si>
  <si>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</si>
  <si>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</si>
  <si>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</si>
  <si>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</si>
  <si>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</si>
  <si>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</si>
  <si>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</si>
  <si>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</si>
  <si>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</si>
  <si>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</si>
  <si>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</si>
  <si>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</si>
  <si>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</si>
  <si>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</si>
  <si>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</si>
  <si>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</si>
  <si>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</si>
  <si>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</si>
  <si>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</si>
  <si>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</si>
  <si>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</si>
  <si>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</si>
  <si>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</si>
  <si>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</si>
  <si>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</si>
  <si>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</si>
  <si>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</si>
  <si>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</si>
  <si>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</si>
  <si>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</si>
  <si>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</si>
  <si>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</si>
  <si>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</si>
  <si>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</si>
  <si>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</si>
  <si>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</si>
  <si>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</si>
  <si>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</si>
  <si>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</si>
  <si>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</si>
  <si>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</si>
  <si>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</si>
  <si>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</si>
  <si>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</si>
  <si>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</si>
  <si>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</si>
  <si>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</si>
  <si>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</si>
  <si>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</si>
  <si>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</si>
  <si>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</si>
  <si>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</si>
  <si>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</si>
  <si>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</si>
  <si>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</si>
  <si>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</si>
  <si>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</si>
  <si>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</si>
  <si>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</si>
  <si>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</si>
  <si>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</si>
  <si>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</si>
  <si>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</si>
  <si>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</si>
  <si>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</si>
  <si>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</si>
  <si>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</si>
  <si>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</si>
  <si>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</si>
  <si>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</si>
  <si>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</si>
  <si>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</si>
  <si>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</si>
  <si>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</si>
  <si>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</si>
  <si>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</si>
  <si>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</si>
  <si>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</si>
  <si>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</si>
  <si>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</si>
  <si>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</si>
  <si>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</si>
  <si>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</si>
  <si>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</si>
  <si>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</si>
  <si>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</si>
  <si>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</si>
  <si>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</si>
  <si>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</si>
  <si>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</si>
  <si>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</si>
  <si>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</si>
  <si>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</si>
  <si>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</si>
  <si>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</si>
  <si>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</si>
  <si>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</si>
  <si>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</si>
  <si>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</si>
  <si>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</si>
  <si>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</si>
  <si>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</si>
  <si>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</si>
  <si>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</si>
  <si>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</si>
  <si>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</si>
  <si>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</si>
  <si>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</si>
  <si>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</si>
  <si>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</si>
  <si>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</si>
  <si>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</si>
  <si>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</si>
  <si>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</si>
  <si>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</si>
  <si>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</si>
  <si>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</si>
  <si>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</si>
  <si>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</si>
  <si>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</si>
  <si>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</si>
  <si>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</si>
  <si>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</si>
  <si>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</si>
  <si>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</si>
  <si>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</si>
  <si>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</si>
  <si>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</si>
  <si>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</si>
  <si>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</si>
  <si>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</si>
  <si>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</si>
  <si>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</si>
  <si>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</si>
  <si>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</si>
  <si>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</si>
  <si>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</si>
  <si>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</si>
  <si>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</si>
  <si>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</si>
  <si>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</si>
  <si>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</si>
  <si>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</si>
  <si>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</si>
  <si>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</si>
  <si>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</si>
  <si>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</si>
  <si>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</si>
  <si>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</si>
  <si>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</si>
  <si>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</si>
  <si>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</si>
  <si>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</si>
  <si>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</si>
  <si>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</si>
  <si>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</si>
  <si>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</si>
  <si>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</si>
  <si>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</si>
  <si>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</si>
  <si>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</si>
  <si>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</si>
  <si>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</si>
  <si>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</si>
  <si>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</si>
  <si>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</si>
  <si>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</si>
  <si>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</si>
  <si>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</si>
  <si>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</si>
  <si>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</si>
  <si>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</si>
  <si>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</si>
  <si>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</si>
  <si>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</si>
  <si>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</si>
  <si>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</si>
  <si>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</si>
  <si>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</si>
  <si>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</si>
  <si>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</si>
  <si>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</si>
  <si>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</si>
  <si>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</si>
  <si>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</si>
  <si>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</si>
  <si>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</si>
  <si>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</si>
  <si>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</si>
  <si>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</si>
  <si>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</si>
  <si>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</si>
  <si>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</si>
  <si>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</si>
  <si>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</si>
  <si>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</si>
  <si>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</si>
  <si>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</si>
  <si>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</si>
  <si>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</si>
  <si>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</si>
  <si>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</si>
  <si>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</si>
  <si>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</si>
  <si>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</si>
  <si>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</si>
  <si>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</si>
  <si>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</si>
  <si>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</si>
  <si>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</si>
  <si>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</si>
  <si>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</si>
  <si>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</si>
  <si>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</si>
  <si>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</si>
  <si>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</si>
  <si>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</si>
  <si>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</si>
  <si>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</si>
  <si>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</si>
  <si>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</si>
  <si>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</si>
  <si>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</si>
  <si>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</si>
  <si>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</si>
  <si>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</si>
  <si>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</si>
  <si>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</si>
  <si>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</si>
  <si>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</si>
  <si>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</si>
  <si>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</si>
  <si>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</si>
  <si>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</si>
  <si>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</si>
  <si>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</si>
  <si>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</si>
  <si>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</si>
  <si>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</si>
  <si>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</si>
  <si>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</si>
  <si>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</si>
  <si>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</si>
  <si>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</si>
  <si>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</si>
  <si>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</si>
  <si>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</si>
  <si>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</si>
  <si>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</si>
  <si>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</si>
  <si>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</si>
  <si>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</si>
  <si>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</si>
  <si>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</si>
  <si>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</si>
  <si>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</si>
  <si>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</si>
  <si>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</si>
  <si>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</si>
  <si>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</si>
  <si>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</si>
  <si>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</si>
  <si>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</si>
  <si>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</si>
  <si>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</si>
  <si>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</si>
  <si>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</si>
  <si>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</si>
  <si>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</si>
  <si>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</si>
  <si>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</si>
  <si>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</si>
  <si>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</si>
  <si>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</si>
  <si>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</si>
  <si>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</si>
  <si>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</si>
  <si>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</si>
  <si>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</si>
  <si>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</si>
  <si>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</si>
  <si>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</si>
  <si>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</si>
  <si>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</si>
  <si>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</si>
  <si>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</si>
  <si>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</si>
  <si>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</si>
  <si>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</si>
  <si>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</si>
  <si>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</si>
  <si>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</si>
  <si>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</si>
  <si>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</si>
  <si>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</si>
  <si>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</si>
  <si>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</si>
  <si>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</si>
  <si>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</si>
  <si>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</si>
  <si>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</si>
  <si>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</si>
  <si>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</si>
  <si>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</si>
  <si>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</si>
  <si>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</si>
  <si>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</si>
  <si>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</si>
  <si>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</si>
  <si>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</si>
  <si>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</si>
  <si>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</si>
  <si>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</si>
  <si>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</si>
  <si>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</si>
  <si>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</si>
  <si>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</si>
  <si>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</si>
  <si>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</si>
  <si>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</si>
  <si>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</si>
  <si>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</si>
  <si>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</si>
  <si>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</si>
  <si>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</si>
  <si>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</si>
  <si>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</si>
  <si>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</si>
  <si>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</si>
  <si>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</si>
  <si>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</si>
  <si>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</si>
  <si>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</si>
  <si>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</si>
  <si>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</si>
  <si>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</si>
  <si>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</si>
  <si>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</si>
  <si>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</si>
  <si>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</si>
  <si>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</si>
  <si>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</si>
  <si>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</si>
  <si>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</si>
  <si>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</si>
  <si>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</si>
  <si>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</si>
  <si>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</si>
  <si>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</si>
  <si>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</si>
  <si>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</si>
  <si>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</si>
  <si>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</si>
  <si>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</si>
  <si>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</si>
  <si>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</si>
  <si>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</si>
  <si>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</si>
  <si>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</si>
  <si>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</si>
  <si>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</si>
  <si>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</si>
  <si>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</si>
  <si>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</si>
  <si>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</si>
  <si>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</si>
  <si>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</si>
  <si>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</si>
  <si>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</si>
  <si>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</si>
  <si>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</si>
  <si>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</si>
  <si>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</si>
  <si>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</si>
  <si>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</si>
  <si>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</si>
  <si>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</si>
  <si>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</si>
  <si>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</si>
  <si>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</si>
  <si>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</si>
  <si>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</si>
  <si>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</si>
  <si>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</si>
  <si>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</si>
  <si>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</si>
  <si>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</si>
  <si>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</si>
  <si>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</si>
  <si>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</si>
  <si>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</si>
  <si>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</si>
  <si>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</si>
  <si>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</si>
  <si>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</si>
  <si>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</si>
  <si>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</si>
  <si>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</si>
  <si>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</si>
  <si>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</si>
  <si>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</si>
  <si>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</si>
  <si>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</si>
  <si>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</si>
  <si>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</si>
  <si>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</si>
  <si>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</si>
  <si>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</si>
  <si>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</si>
  <si>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</si>
  <si>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</si>
  <si>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</si>
  <si>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</si>
  <si>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</si>
  <si>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</si>
  <si>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</si>
  <si>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</si>
  <si>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</si>
  <si>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</si>
  <si>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</si>
  <si>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</si>
  <si>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</si>
  <si>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</si>
  <si>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</si>
  <si>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</si>
  <si>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</si>
  <si>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</si>
  <si>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</si>
  <si>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</si>
  <si>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</si>
  <si>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</si>
  <si>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</si>
  <si>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</si>
  <si>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</si>
  <si>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</si>
  <si>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</si>
  <si>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</si>
  <si>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</si>
  <si>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</si>
  <si>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</si>
  <si>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</si>
  <si>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</si>
  <si>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</si>
  <si>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</si>
  <si>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</si>
  <si>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</si>
  <si>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</si>
  <si>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</si>
  <si>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</si>
  <si>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</si>
  <si>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</si>
  <si>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</si>
  <si>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</si>
  <si>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</si>
  <si>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</si>
  <si>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</si>
  <si>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</si>
  <si>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</si>
  <si>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</si>
  <si>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</si>
  <si>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</si>
  <si>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</si>
  <si>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</si>
  <si>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</si>
  <si>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</si>
  <si>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</si>
  <si>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</si>
  <si>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</si>
  <si>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</si>
  <si>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</si>
  <si>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</si>
  <si>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</si>
  <si>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</si>
  <si>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</si>
  <si>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</si>
  <si>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</si>
  <si>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</si>
  <si>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</si>
  <si>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</si>
  <si>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</si>
  <si>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</si>
  <si>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</si>
  <si>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</si>
  <si>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</si>
  <si>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</si>
  <si>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</si>
  <si>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</si>
  <si>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</si>
  <si>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</si>
  <si>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</si>
  <si>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</si>
  <si>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</si>
  <si>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</si>
  <si>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</si>
  <si>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</si>
  <si>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</si>
  <si>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</si>
  <si>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</si>
  <si>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</si>
  <si>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</si>
  <si>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</si>
  <si>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</si>
  <si>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</si>
  <si>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</si>
  <si>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</si>
  <si>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</si>
  <si>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</si>
  <si>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</si>
  <si>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</si>
  <si>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</si>
  <si>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</si>
  <si>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</si>
  <si>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</si>
  <si>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</si>
  <si>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</si>
  <si>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</si>
  <si>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</si>
  <si>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</si>
  <si>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</si>
  <si>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</si>
  <si>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</si>
  <si>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</si>
  <si>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</si>
  <si>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</si>
  <si>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</si>
  <si>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</si>
  <si>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</si>
  <si>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</si>
  <si>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</si>
  <si>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</si>
  <si>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</si>
  <si>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</si>
  <si>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</si>
  <si>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</si>
  <si>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</si>
  <si>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</si>
  <si>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</si>
  <si>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</si>
  <si>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</si>
  <si>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</si>
  <si>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</si>
  <si>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</si>
  <si>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</si>
  <si>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</si>
  <si>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</si>
  <si>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</si>
  <si>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</si>
  <si>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</si>
  <si>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</si>
  <si>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</si>
  <si>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</si>
  <si>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</si>
  <si>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</si>
  <si>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</si>
  <si>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</si>
  <si>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</si>
  <si>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</si>
  <si>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</si>
  <si>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</si>
  <si>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</si>
  <si>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</si>
  <si>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</si>
  <si>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</si>
  <si>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</si>
  <si>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</si>
  <si>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</si>
  <si>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</si>
  <si>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</si>
  <si>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</si>
  <si>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</si>
  <si>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</si>
  <si>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</si>
  <si>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</si>
  <si>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</si>
  <si>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</si>
  <si>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</si>
  <si>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</si>
  <si>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</si>
  <si>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</si>
  <si>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</si>
  <si>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</si>
  <si>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</si>
  <si>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</si>
  <si>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</si>
  <si>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</si>
  <si>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</si>
  <si>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</si>
  <si>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</si>
  <si>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</si>
  <si>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</si>
  <si>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</si>
  <si>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</si>
  <si>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</si>
  <si>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</si>
  <si>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</si>
  <si>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</si>
  <si>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</si>
  <si>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</si>
  <si>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</si>
  <si>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</si>
  <si>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</si>
  <si>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</si>
  <si>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</si>
  <si>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</si>
  <si>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</si>
  <si>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</si>
  <si>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</si>
  <si>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</si>
  <si>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</si>
  <si>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</si>
  <si>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</si>
  <si>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</si>
  <si>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</si>
  <si>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</si>
  <si>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</si>
  <si>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</si>
  <si>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</si>
  <si>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</si>
  <si>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</si>
  <si>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</si>
  <si>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</si>
  <si>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</si>
  <si>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</si>
  <si>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</si>
  <si>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</si>
  <si>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</si>
  <si>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</si>
  <si>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</si>
  <si>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</si>
  <si>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</si>
  <si>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</si>
  <si>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</si>
  <si>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</si>
  <si>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</si>
  <si>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</si>
  <si>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</si>
  <si>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</si>
  <si>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</si>
  <si>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</si>
  <si>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</si>
  <si>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</si>
  <si>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</si>
  <si>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</si>
  <si>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</si>
  <si>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</si>
  <si>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</si>
  <si>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</si>
  <si>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</si>
  <si>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</si>
  <si>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</si>
  <si>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</si>
  <si>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</si>
  <si>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</si>
  <si>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</si>
  <si>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</si>
  <si>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</si>
  <si>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</si>
  <si>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</si>
  <si>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</si>
  <si>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</si>
  <si>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</si>
  <si>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</si>
  <si>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</si>
  <si>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</si>
  <si>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</si>
  <si>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</si>
  <si>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</si>
  <si>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</si>
  <si>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</si>
  <si>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</si>
  <si>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</si>
  <si>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</si>
  <si>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</si>
  <si>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</si>
  <si>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</si>
  <si>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</si>
  <si>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</si>
  <si>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</si>
  <si>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</si>
  <si>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</si>
  <si>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</si>
  <si>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</si>
  <si>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</si>
  <si>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</si>
  <si>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</si>
  <si>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</si>
  <si>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</si>
  <si>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</si>
  <si>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</si>
  <si>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</si>
  <si>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</si>
  <si>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</si>
  <si>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</si>
  <si>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</si>
  <si>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</si>
  <si>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</si>
  <si>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</si>
  <si>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</si>
  <si>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</si>
  <si>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</si>
  <si>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</si>
  <si>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</si>
  <si>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</si>
  <si>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</si>
  <si>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</si>
  <si>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</si>
  <si>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</si>
  <si>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</si>
  <si>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</si>
  <si>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</si>
  <si>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</si>
  <si>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</si>
  <si>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</si>
  <si>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</si>
  <si>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</si>
  <si>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</si>
  <si>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</si>
  <si>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</si>
  <si>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</si>
  <si>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</si>
  <si>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</si>
  <si>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</si>
  <si>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</si>
  <si>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</si>
  <si>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</si>
  <si>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</si>
  <si>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</si>
  <si>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</si>
  <si>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</si>
  <si>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</si>
  <si>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</si>
  <si>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</si>
  <si>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</si>
  <si>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</si>
  <si>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</si>
  <si>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</si>
  <si>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</si>
  <si>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</si>
  <si>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</si>
  <si>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</si>
  <si>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</si>
  <si>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</si>
  <si>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</si>
  <si>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</si>
  <si>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</si>
  <si>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</si>
  <si>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</si>
  <si>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</si>
  <si>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</si>
  <si>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</si>
  <si>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</si>
  <si>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</si>
  <si>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</si>
  <si>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</si>
  <si>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</si>
  <si>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</si>
  <si>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</si>
  <si>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</si>
  <si>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</si>
  <si>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</si>
  <si>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</si>
  <si>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</si>
  <si>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</si>
  <si>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</si>
  <si>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</si>
  <si>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</si>
  <si>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</si>
  <si>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</si>
  <si>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</si>
  <si>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</si>
  <si>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</si>
  <si>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</si>
  <si>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</si>
  <si>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</si>
  <si>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</si>
  <si>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</si>
  <si>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</si>
  <si>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</si>
  <si>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</si>
  <si>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</si>
  <si>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</si>
  <si>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</si>
  <si>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</si>
  <si>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</si>
  <si>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</si>
  <si>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</si>
  <si>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</si>
  <si>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</si>
  <si>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</si>
  <si>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</si>
  <si>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</si>
  <si>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</si>
  <si>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</si>
  <si>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</si>
  <si>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</si>
  <si>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</si>
  <si>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</si>
  <si>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</si>
  <si>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</si>
  <si>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</si>
  <si>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</si>
  <si>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</si>
  <si>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</si>
  <si>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</si>
  <si>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</si>
  <si>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</si>
  <si>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</si>
  <si>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</si>
  <si>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</si>
  <si>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</si>
  <si>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</si>
  <si>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</si>
  <si>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</si>
  <si>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</si>
  <si>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</si>
  <si>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</si>
  <si>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</si>
  <si>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</si>
  <si>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</si>
  <si>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</si>
  <si>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</si>
  <si>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</si>
  <si>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</si>
  <si>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</si>
  <si>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</si>
  <si>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</si>
  <si>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</si>
  <si>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</si>
  <si>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</si>
  <si>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</si>
  <si>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</si>
  <si>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</si>
  <si>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</si>
  <si>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</si>
  <si>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</si>
  <si>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</si>
  <si>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</si>
  <si>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</si>
  <si>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</si>
  <si>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</si>
  <si>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</si>
  <si>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</si>
  <si>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</si>
  <si>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</si>
  <si>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</si>
  <si>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</si>
  <si>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</si>
  <si>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</si>
  <si>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</si>
  <si>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</si>
  <si>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</si>
  <si>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</si>
  <si>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</si>
  <si>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</si>
  <si>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</si>
  <si>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</si>
  <si>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</si>
  <si>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</si>
  <si>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</si>
  <si>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</si>
  <si>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</si>
  <si>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</si>
  <si>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</si>
  <si>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</si>
  <si>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</si>
  <si>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</si>
  <si>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</si>
  <si>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</si>
  <si>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</si>
  <si>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</si>
  <si>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</si>
  <si>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</si>
  <si>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</si>
  <si>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</si>
  <si>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</si>
  <si>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</si>
  <si>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</si>
  <si>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</si>
  <si>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</si>
  <si>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</si>
  <si>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</si>
  <si>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</si>
  <si>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</si>
  <si>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</si>
  <si>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</si>
  <si>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</si>
  <si>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</si>
  <si>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</si>
  <si>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</si>
  <si>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</si>
  <si>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</si>
  <si>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</si>
  <si>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</si>
  <si>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</si>
  <si>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</si>
  <si>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</si>
  <si>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</si>
  <si>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</si>
  <si>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</si>
  <si>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</si>
  <si>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</si>
  <si>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</si>
  <si>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</si>
  <si>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</si>
  <si>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</si>
  <si>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</si>
  <si>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</si>
  <si>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</si>
  <si>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</si>
  <si>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</si>
  <si>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</si>
  <si>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</si>
  <si>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</si>
  <si>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</si>
  <si>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</si>
  <si>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</si>
  <si>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</si>
  <si>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</si>
  <si>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</si>
  <si>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</si>
  <si>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</si>
  <si>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</si>
  <si>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</si>
  <si>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</si>
  <si>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</si>
  <si>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</si>
  <si>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</si>
  <si>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</si>
  <si>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</si>
  <si>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</si>
  <si>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</si>
  <si>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</si>
  <si>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</si>
  <si>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</si>
  <si>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</si>
  <si>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</si>
  <si>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</si>
  <si>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</si>
  <si>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</si>
  <si>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</si>
  <si>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</si>
  <si>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</si>
  <si>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</si>
  <si>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</si>
  <si>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</si>
  <si>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</si>
  <si>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</si>
  <si>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</si>
  <si>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</si>
  <si>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</si>
  <si>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</si>
  <si>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</si>
  <si>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</si>
  <si>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</si>
  <si>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</si>
  <si>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</si>
  <si>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</si>
  <si>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</si>
  <si>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</si>
  <si>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</si>
  <si>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</si>
  <si>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</si>
  <si>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</si>
  <si>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</si>
  <si>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</si>
  <si>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</si>
  <si>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</si>
  <si>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</si>
  <si>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</si>
  <si>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</si>
  <si>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</si>
  <si>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</si>
  <si>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</si>
  <si>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</si>
  <si>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</si>
  <si>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</si>
  <si>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</si>
  <si>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</si>
  <si>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</si>
  <si>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</si>
  <si>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</si>
  <si>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</si>
  <si>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</si>
  <si>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</si>
  <si>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</si>
  <si>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</si>
  <si>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</si>
  <si>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</si>
  <si>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</si>
  <si>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</si>
  <si>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</si>
  <si>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</si>
  <si>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</si>
  <si>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</si>
  <si>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</si>
  <si>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</si>
  <si>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</si>
  <si>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</si>
  <si>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</si>
  <si>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</si>
  <si>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</si>
  <si>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</si>
  <si>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</si>
  <si>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</si>
  <si>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</si>
  <si>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</si>
  <si>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</si>
  <si>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</si>
  <si>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</si>
  <si>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</si>
  <si>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</si>
  <si>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</si>
  <si>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</si>
  <si>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</si>
  <si>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</si>
  <si>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</si>
  <si>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</si>
  <si>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</si>
  <si>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</si>
  <si>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</si>
  <si>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</si>
  <si>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</si>
  <si>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</si>
  <si>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</si>
  <si>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</si>
  <si>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</si>
  <si>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</si>
  <si>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</si>
  <si>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</si>
  <si>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</si>
  <si>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</si>
  <si>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</si>
  <si>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</si>
  <si>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</si>
  <si>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</si>
  <si>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</si>
  <si>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</si>
  <si>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</si>
  <si>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</si>
  <si>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</si>
  <si>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</si>
  <si>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</si>
  <si>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</si>
  <si>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</si>
  <si>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</si>
  <si>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</si>
  <si>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</si>
  <si>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</si>
  <si>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</si>
  <si>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</si>
  <si>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</si>
  <si>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</si>
  <si>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</si>
  <si>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</si>
  <si>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</si>
  <si>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</si>
  <si>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</si>
  <si>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</si>
  <si>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</si>
  <si>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</si>
  <si>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</si>
  <si>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</si>
  <si>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</si>
  <si>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</si>
  <si>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</si>
  <si>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</si>
  <si>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</si>
  <si>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</si>
  <si>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</si>
  <si>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</si>
  <si>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</si>
  <si>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</si>
  <si>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</si>
  <si>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</si>
  <si>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</si>
  <si>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</si>
  <si>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</si>
  <si>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</si>
  <si>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</si>
  <si>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</si>
  <si>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</si>
  <si>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</si>
  <si>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</si>
  <si>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</si>
  <si>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</si>
  <si>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</si>
  <si>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</si>
  <si>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</si>
  <si>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</si>
  <si>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</si>
  <si>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</si>
  <si>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</si>
  <si>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</si>
  <si>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</si>
  <si>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</si>
  <si>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</si>
  <si>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</si>
  <si>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</si>
  <si>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</si>
  <si>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</si>
  <si>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</si>
  <si>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</si>
  <si>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</si>
  <si>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</si>
  <si>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</si>
  <si>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</si>
  <si>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</si>
  <si>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</si>
  <si>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</si>
  <si>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</si>
  <si>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</si>
  <si>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</si>
  <si>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</si>
  <si>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</si>
  <si>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</si>
  <si>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</si>
  <si>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</si>
  <si>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</si>
  <si>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</si>
  <si>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</si>
  <si>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</si>
  <si>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</si>
  <si>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</si>
  <si>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</si>
  <si>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</si>
  <si>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</si>
  <si>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</si>
  <si>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</si>
  <si>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</si>
  <si>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</si>
  <si>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</si>
  <si>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</si>
  <si>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</si>
  <si>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</si>
  <si>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</si>
  <si>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</si>
  <si>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</si>
  <si>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</si>
  <si>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</si>
  <si>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</si>
  <si>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</si>
  <si>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</si>
  <si>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</si>
  <si>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</si>
  <si>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</si>
  <si>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</si>
  <si>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</si>
  <si>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</si>
  <si>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</si>
  <si>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</si>
  <si>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</si>
  <si>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</si>
  <si>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</si>
  <si>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</si>
  <si>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</si>
  <si>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</si>
  <si>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</si>
  <si>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</si>
  <si>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</si>
  <si>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</si>
  <si>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</si>
  <si>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</si>
  <si>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</si>
  <si>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</si>
  <si>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</si>
  <si>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</si>
  <si>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</si>
  <si>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</si>
  <si>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</si>
  <si>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</si>
  <si>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</si>
  <si>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</si>
  <si>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</si>
  <si>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</si>
  <si>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</si>
  <si>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</si>
  <si>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</si>
  <si>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</si>
  <si>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</si>
  <si>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</si>
  <si>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</si>
  <si>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</si>
  <si>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</si>
  <si>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</si>
  <si>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</si>
  <si>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</si>
  <si>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</si>
  <si>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</si>
  <si>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</si>
  <si>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</si>
  <si>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</si>
  <si>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</si>
  <si>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</si>
  <si>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</si>
  <si>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</si>
  <si>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</si>
  <si>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</si>
  <si>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</si>
  <si>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</si>
  <si>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</si>
  <si>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</si>
  <si>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</si>
  <si>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</si>
  <si>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</si>
  <si>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</si>
  <si>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</si>
  <si>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</si>
  <si>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</si>
  <si>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</si>
  <si>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</si>
  <si>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</si>
  <si>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</si>
  <si>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</si>
  <si>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</si>
  <si>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</si>
  <si>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</si>
  <si>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</si>
  <si>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</si>
  <si>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</si>
  <si>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</si>
  <si>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</si>
  <si>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</si>
  <si>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</si>
  <si>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</si>
  <si>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</si>
  <si>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</si>
  <si>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</si>
  <si>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</si>
  <si>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</si>
  <si>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</si>
  <si>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</si>
  <si>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</si>
  <si>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</si>
  <si>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</si>
  <si>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</si>
  <si>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</si>
  <si>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</si>
  <si>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</si>
  <si>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</si>
  <si>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</si>
  <si>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</si>
  <si>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</si>
  <si>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</si>
  <si>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</si>
  <si>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</si>
  <si>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</si>
  <si>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</si>
  <si>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</si>
  <si>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</si>
  <si>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</si>
  <si>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</si>
  <si>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</si>
  <si>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</si>
  <si>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</si>
  <si>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</si>
  <si>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</si>
  <si>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</si>
  <si>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</si>
  <si>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</si>
  <si>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</si>
  <si>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</si>
  <si>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</si>
  <si>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</si>
  <si>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</si>
  <si>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</si>
  <si>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</si>
  <si>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</si>
  <si>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</si>
  <si>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</si>
  <si>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</si>
  <si>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</si>
  <si>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</si>
  <si>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</si>
  <si>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</si>
  <si>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</si>
  <si>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</si>
  <si>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</si>
  <si>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</si>
  <si>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</si>
  <si>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</si>
  <si>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</si>
  <si>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</si>
  <si>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</si>
  <si>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</si>
  <si>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</si>
  <si>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</si>
  <si>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</si>
  <si>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</si>
  <si>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</si>
  <si>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</si>
  <si>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</si>
  <si>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</si>
  <si>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</si>
  <si>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</si>
  <si>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</si>
  <si>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</si>
  <si>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</si>
  <si>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</si>
  <si>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</si>
  <si>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</si>
  <si>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</si>
  <si>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</si>
  <si>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</si>
  <si>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</si>
  <si>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</si>
  <si>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</si>
  <si>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</si>
  <si>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</si>
  <si>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</si>
  <si>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</si>
  <si>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</si>
  <si>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</si>
  <si>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</si>
  <si>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</si>
  <si>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</si>
  <si>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</si>
  <si>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</si>
  <si>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</si>
  <si>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</si>
  <si>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</si>
  <si>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</si>
  <si>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</si>
  <si>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</si>
  <si>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</si>
  <si>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</si>
  <si>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</si>
  <si>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</si>
  <si>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</si>
  <si>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</si>
  <si>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</si>
  <si>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</si>
  <si>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</si>
  <si>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</si>
  <si>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</si>
  <si>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</si>
  <si>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</si>
  <si>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</si>
  <si>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</si>
  <si>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</si>
  <si>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</si>
  <si>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</si>
  <si>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</si>
  <si>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</si>
  <si>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</si>
  <si>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</si>
  <si>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</si>
  <si>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</si>
  <si>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</si>
  <si>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</si>
  <si>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</si>
  <si>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</si>
  <si>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</si>
  <si>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</si>
  <si>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</si>
  <si>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</si>
  <si>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</si>
  <si>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</si>
  <si>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</si>
  <si>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</si>
  <si>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</si>
  <si>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</si>
  <si>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</si>
  <si>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</si>
  <si>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</si>
  <si>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</si>
  <si>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</si>
  <si>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</si>
  <si>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</si>
  <si>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</si>
  <si>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</si>
  <si>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</si>
  <si>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</si>
  <si>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</si>
  <si>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</si>
  <si>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</si>
  <si>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</si>
  <si>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</si>
  <si>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</si>
  <si>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</si>
  <si>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</si>
  <si>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</si>
  <si>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</si>
  <si>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</si>
  <si>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</si>
  <si>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</si>
  <si>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</si>
  <si>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</si>
  <si>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</si>
  <si>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</si>
  <si>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</si>
  <si>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</si>
  <si>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</si>
  <si>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</si>
  <si>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</si>
  <si>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</si>
  <si>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</si>
  <si>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</si>
  <si>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</si>
  <si>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</si>
  <si>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</si>
  <si>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</si>
  <si>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</si>
  <si>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</si>
  <si>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</si>
  <si>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</si>
  <si>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</si>
  <si>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</si>
  <si>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</si>
  <si>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</si>
  <si>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</si>
  <si>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</si>
  <si>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</si>
  <si>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</si>
  <si>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</si>
  <si>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</si>
  <si>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</si>
  <si>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</si>
  <si>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</si>
  <si>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</si>
  <si>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</si>
  <si>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</si>
  <si>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</si>
  <si>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</si>
  <si>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</si>
  <si>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</si>
  <si>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</si>
  <si>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</si>
  <si>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</si>
  <si>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</si>
  <si>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</si>
  <si>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</si>
  <si>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</si>
  <si>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</si>
  <si>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</si>
  <si>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</si>
  <si>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</si>
  <si>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</si>
  <si>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</si>
  <si>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</si>
  <si>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</si>
  <si>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</si>
  <si>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</si>
  <si>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</si>
  <si>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</si>
  <si>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</si>
  <si>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</si>
  <si>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</si>
  <si>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</si>
  <si>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</si>
  <si>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</si>
  <si>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</si>
  <si>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</si>
  <si>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</si>
  <si>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</si>
  <si>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</si>
  <si>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</si>
  <si>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</si>
  <si>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</si>
  <si>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</si>
  <si>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</si>
  <si>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</si>
  <si>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</si>
  <si>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</si>
  <si>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</si>
  <si>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</si>
  <si>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</si>
  <si>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</si>
  <si>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</si>
  <si>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</si>
  <si>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</si>
  <si>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</si>
  <si>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</si>
  <si>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</si>
  <si>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</si>
  <si>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</si>
  <si>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</si>
  <si>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</si>
  <si>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</si>
  <si>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</si>
  <si>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</si>
  <si>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</si>
  <si>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</si>
  <si>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</si>
  <si>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</si>
  <si>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</si>
  <si>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</si>
  <si>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</si>
  <si>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</si>
  <si>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</si>
  <si>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</si>
  <si>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</si>
  <si>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</si>
  <si>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</si>
  <si>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</si>
  <si>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</si>
  <si>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</si>
  <si>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</si>
  <si>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</si>
  <si>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</si>
  <si>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</si>
  <si>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</si>
  <si>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</si>
  <si>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</si>
  <si>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</si>
  <si>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</si>
  <si>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</si>
  <si>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</si>
  <si>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</si>
  <si>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</si>
  <si>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</si>
  <si>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</si>
  <si>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</si>
  <si>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</si>
  <si>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</si>
  <si>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</si>
  <si>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</si>
  <si>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</si>
  <si>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</si>
  <si>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</si>
  <si>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</si>
  <si>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</si>
  <si>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</si>
  <si>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</si>
  <si>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</si>
  <si>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</si>
  <si>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</si>
  <si>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</si>
  <si>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</si>
  <si>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</si>
  <si>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</si>
  <si>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</si>
  <si>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</si>
  <si>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</si>
  <si>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</si>
  <si>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</si>
  <si>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</si>
  <si>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</si>
  <si>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</si>
  <si>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</si>
  <si>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</si>
  <si>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</si>
  <si>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</si>
  <si>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</si>
  <si>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</si>
  <si>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</si>
  <si>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</si>
  <si>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</si>
  <si>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</si>
  <si>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</si>
  <si>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</si>
  <si>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</si>
  <si>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</si>
  <si>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</si>
  <si>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</si>
  <si>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</si>
  <si>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</si>
  <si>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</si>
  <si>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</si>
  <si>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</si>
  <si>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</si>
  <si>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</si>
  <si>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</si>
  <si>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</si>
  <si>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</si>
  <si>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</si>
  <si>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</si>
  <si>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</si>
  <si>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</si>
  <si>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</si>
  <si>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</si>
  <si>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</si>
  <si>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</si>
  <si>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</si>
  <si>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</si>
  <si>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</si>
  <si>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</si>
  <si>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</si>
  <si>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</si>
  <si>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</si>
  <si>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</si>
  <si>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</si>
  <si>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</si>
  <si>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</si>
  <si>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</si>
  <si>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</si>
  <si>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</si>
  <si>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</si>
  <si>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</si>
  <si>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</si>
  <si>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</si>
  <si>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</si>
  <si>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</si>
  <si>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</si>
  <si>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</si>
  <si>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</si>
  <si>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</si>
  <si>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</si>
  <si>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</si>
  <si>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</si>
  <si>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</si>
  <si>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</si>
  <si>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</si>
  <si>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</si>
  <si>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</si>
  <si>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</si>
  <si>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</si>
  <si>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</si>
  <si>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</si>
  <si>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</si>
  <si>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</si>
  <si>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</si>
  <si>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</si>
  <si>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</si>
  <si>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</si>
  <si>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</si>
  <si>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</si>
  <si>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</si>
  <si>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</si>
  <si>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</si>
  <si>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</si>
  <si>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</si>
  <si>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</si>
  <si>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</si>
  <si>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</si>
  <si>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</si>
  <si>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</si>
  <si>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</si>
  <si>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</si>
  <si>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</si>
  <si>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</si>
  <si>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</si>
  <si>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</si>
  <si>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</si>
  <si>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</si>
  <si>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</si>
  <si>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</si>
  <si>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</si>
  <si>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</si>
  <si>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</si>
  <si>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</si>
  <si>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</si>
  <si>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</si>
  <si>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</si>
  <si>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</si>
  <si>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</si>
  <si>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</si>
  <si>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</si>
  <si>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</si>
  <si>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</si>
  <si>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</si>
  <si>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</si>
  <si>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</si>
  <si>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</si>
  <si>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</si>
  <si>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</si>
  <si>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</si>
  <si>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</si>
  <si>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</si>
  <si>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</si>
  <si>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</si>
  <si>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</si>
  <si>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</si>
  <si>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</si>
  <si>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</si>
  <si>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</si>
  <si>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</si>
  <si>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</si>
  <si>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</si>
  <si>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</si>
  <si>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</si>
  <si>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</si>
  <si>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</si>
  <si>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</si>
  <si>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</si>
  <si>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</si>
  <si>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</si>
  <si>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</si>
  <si>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</si>
  <si>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</si>
  <si>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</si>
  <si>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</si>
  <si>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</si>
  <si>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</si>
  <si>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</si>
  <si>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</si>
  <si>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</si>
  <si>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</si>
  <si>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</si>
  <si>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</si>
  <si>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</si>
  <si>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</si>
  <si>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</si>
  <si>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</si>
  <si>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</si>
  <si>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</si>
  <si>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</si>
  <si>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</si>
  <si>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</si>
  <si>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</si>
  <si>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</si>
  <si>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</si>
  <si>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</si>
  <si>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</si>
  <si>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</si>
  <si>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</si>
  <si>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</si>
  <si>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</si>
  <si>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</si>
  <si>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</si>
  <si>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</si>
  <si>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</si>
  <si>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</si>
  <si>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</si>
  <si>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</si>
  <si>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</si>
  <si>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</si>
  <si>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</si>
  <si>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</si>
  <si>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</si>
  <si>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</si>
  <si>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</si>
  <si>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</si>
  <si>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</si>
  <si>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</si>
  <si>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</si>
  <si>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</si>
  <si>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</si>
  <si>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</si>
  <si>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</si>
  <si>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</si>
  <si>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</si>
  <si>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</si>
  <si>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</si>
  <si>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</si>
  <si>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</si>
  <si>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</si>
  <si>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</si>
  <si>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</si>
  <si>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</si>
  <si>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</si>
  <si>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</si>
  <si>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</si>
  <si>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</si>
  <si>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</si>
  <si>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</si>
  <si>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</si>
  <si>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</si>
  <si>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</si>
  <si>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</si>
  <si>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</si>
  <si>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</si>
  <si>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</si>
  <si>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</si>
  <si>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</si>
  <si>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</si>
  <si>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</si>
  <si>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</si>
  <si>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</si>
  <si>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</si>
  <si>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</si>
  <si>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</si>
  <si>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</si>
  <si>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</si>
  <si>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</si>
  <si>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</si>
  <si>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</si>
  <si>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</si>
  <si>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</si>
  <si>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</si>
  <si>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</si>
  <si>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</si>
  <si>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</si>
  <si>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</si>
  <si>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</si>
  <si>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</si>
  <si>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</si>
  <si>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</si>
  <si>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</si>
  <si>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</si>
  <si>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</si>
  <si>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</si>
  <si>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</si>
  <si>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</si>
  <si>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</si>
  <si>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</si>
  <si>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</si>
  <si>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</si>
  <si>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</si>
  <si>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</si>
  <si>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</si>
  <si>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</si>
  <si>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</si>
  <si>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</si>
  <si>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</si>
  <si>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</si>
  <si>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</si>
  <si>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</si>
  <si>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</si>
  <si>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</si>
  <si>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</si>
  <si>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</si>
  <si>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</si>
  <si>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</si>
  <si>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</si>
  <si>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</si>
  <si>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</si>
  <si>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</si>
  <si>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</si>
  <si>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</si>
  <si>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</si>
  <si>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</si>
  <si>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</si>
  <si>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</si>
  <si>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</si>
  <si>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</si>
  <si>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</si>
  <si>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</si>
  <si>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</si>
  <si>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</si>
  <si>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</si>
  <si>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</si>
  <si>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</si>
  <si>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</si>
  <si>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</si>
  <si>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</si>
  <si>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</si>
  <si>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</si>
  <si>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</si>
  <si>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</si>
  <si>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</si>
  <si>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</si>
  <si>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</si>
  <si>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</si>
  <si>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</si>
  <si>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</si>
  <si>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</si>
  <si>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</si>
  <si>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</si>
  <si>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</si>
  <si>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</si>
  <si>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</si>
  <si>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</si>
  <si>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</si>
  <si>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</si>
  <si>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</si>
  <si>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</si>
  <si>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</si>
  <si>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</si>
  <si>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</si>
  <si>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</si>
  <si>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</si>
  <si>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</si>
  <si>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</si>
  <si>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</si>
  <si>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</si>
  <si>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</si>
  <si>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</si>
  <si>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</si>
  <si>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</si>
  <si>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</si>
  <si>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</si>
  <si>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</si>
  <si>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</si>
  <si>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</si>
  <si>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</si>
  <si>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</si>
  <si>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</si>
  <si>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</si>
  <si>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</si>
  <si>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</si>
  <si>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</si>
  <si>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</si>
  <si>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</si>
  <si>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</si>
  <si>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</si>
  <si>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</si>
  <si>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</si>
  <si>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</si>
  <si>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</si>
  <si>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</si>
  <si>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</si>
  <si>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</si>
  <si>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</si>
  <si>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</si>
  <si>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</si>
  <si>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</si>
  <si>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</si>
  <si>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</si>
  <si>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</si>
  <si>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</si>
  <si>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</si>
  <si>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</si>
  <si>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</si>
  <si>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</si>
  <si>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</si>
  <si>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</si>
  <si>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</si>
  <si>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</si>
  <si>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</si>
  <si>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</si>
  <si>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</si>
  <si>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</si>
  <si>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</si>
  <si>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</si>
  <si>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</si>
  <si>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</si>
  <si>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</si>
  <si>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</si>
  <si>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</si>
  <si>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</si>
  <si>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</si>
  <si>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</si>
  <si>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</si>
  <si>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</si>
  <si>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</si>
  <si>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</si>
  <si>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</si>
  <si>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</si>
  <si>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</si>
  <si>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</si>
  <si>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</si>
  <si>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</si>
  <si>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</si>
  <si>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</si>
  <si>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</si>
  <si>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</si>
  <si>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</si>
  <si>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</si>
  <si>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</si>
  <si>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</si>
  <si>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</si>
  <si>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</si>
  <si>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</si>
  <si>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</si>
  <si>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</si>
  <si>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</si>
  <si>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</si>
  <si>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</si>
  <si>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</si>
  <si>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</si>
  <si>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</si>
  <si>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</si>
  <si>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</si>
  <si>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</si>
  <si>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</si>
  <si>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</si>
  <si>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</si>
  <si>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</si>
  <si>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</si>
  <si>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</si>
  <si>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</si>
  <si>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</si>
  <si>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</si>
  <si>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</si>
  <si>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</si>
  <si>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</si>
  <si>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</si>
  <si>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</si>
  <si>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</si>
  <si>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</si>
  <si>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</si>
  <si>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</si>
  <si>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</si>
  <si>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</si>
  <si>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</si>
  <si>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</si>
  <si>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</si>
  <si>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</si>
  <si>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</si>
  <si>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</si>
  <si>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</si>
  <si>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</si>
  <si>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</si>
  <si>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</si>
  <si>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</si>
  <si>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</si>
  <si>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</si>
  <si>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</si>
  <si>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</si>
  <si>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</si>
  <si>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</si>
  <si>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</si>
  <si>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</si>
  <si>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</si>
  <si>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</si>
  <si>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</si>
  <si>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</si>
  <si>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</si>
  <si>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</si>
  <si>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</si>
  <si>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</si>
  <si>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</si>
  <si>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</si>
  <si>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</si>
  <si>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</si>
  <si>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</si>
  <si>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</si>
  <si>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</si>
  <si>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</si>
  <si>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</si>
  <si>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</si>
  <si>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</si>
  <si>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</si>
  <si>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</si>
  <si>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</si>
  <si>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</si>
  <si>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</si>
  <si>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</si>
  <si>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</si>
  <si>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</si>
  <si>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</si>
  <si>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</si>
  <si>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</si>
  <si>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</si>
  <si>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</si>
  <si>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</si>
  <si>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</si>
  <si>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</si>
  <si>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</si>
  <si>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</si>
  <si>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</si>
  <si>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</si>
  <si>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</si>
  <si>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</si>
  <si>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</si>
  <si>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</si>
  <si>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</si>
  <si>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</si>
  <si>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</si>
  <si>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</si>
  <si>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</si>
  <si>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</si>
  <si>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</si>
  <si>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</si>
  <si>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</si>
  <si>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</si>
  <si>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</si>
  <si>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</si>
  <si>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</si>
  <si>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</si>
  <si>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</si>
  <si>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</si>
  <si>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</si>
  <si>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</si>
  <si>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</si>
  <si>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</si>
  <si>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</si>
  <si>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</si>
  <si>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</si>
  <si>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</si>
  <si>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</si>
  <si>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</si>
  <si>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</si>
  <si>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</si>
  <si>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</si>
  <si>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</si>
  <si>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</si>
  <si>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</si>
  <si>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</si>
  <si>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</si>
  <si>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</si>
  <si>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</si>
  <si>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</si>
  <si>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</si>
  <si>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</si>
  <si>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</si>
  <si>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</si>
  <si>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</si>
  <si>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</si>
  <si>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</si>
  <si>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</si>
  <si>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</si>
  <si>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</si>
  <si>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</si>
  <si>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</si>
  <si>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</si>
  <si>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</si>
  <si>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</si>
  <si>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</si>
  <si>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</si>
  <si>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</si>
  <si>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</si>
  <si>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</si>
  <si>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</si>
  <si>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</si>
  <si>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</si>
  <si>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</si>
  <si>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</si>
  <si>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</si>
  <si>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</si>
  <si>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</si>
  <si>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</si>
  <si>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</si>
  <si>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</si>
  <si>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</si>
  <si>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</si>
  <si>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</si>
  <si>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</si>
  <si>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</si>
  <si>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</si>
  <si>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</si>
  <si>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</si>
  <si>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</si>
  <si>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</si>
  <si>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</si>
  <si>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</si>
  <si>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</si>
  <si>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</si>
  <si>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</si>
  <si>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</si>
  <si>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</si>
  <si>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</si>
  <si>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</si>
  <si>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</si>
  <si>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</si>
  <si>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</si>
  <si>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</si>
  <si>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</si>
  <si>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</si>
  <si>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</si>
  <si>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</si>
  <si>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</si>
  <si>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</si>
  <si>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</si>
  <si>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</si>
  <si>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</si>
  <si>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</si>
  <si>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</si>
  <si>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</si>
  <si>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</si>
  <si>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</si>
  <si>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</si>
  <si>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</si>
  <si>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</si>
  <si>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</si>
  <si>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</si>
  <si>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</si>
  <si>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</si>
  <si>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</si>
  <si>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</si>
  <si>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</si>
  <si>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</si>
  <si>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</si>
  <si>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</si>
  <si>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</si>
  <si>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</si>
  <si>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</si>
  <si>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</si>
  <si>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</si>
  <si>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</si>
  <si>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</si>
  <si>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</si>
  <si>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</si>
  <si>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</si>
  <si>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</si>
  <si>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</si>
  <si>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</si>
  <si>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</si>
  <si>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</si>
  <si>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</si>
  <si>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</si>
  <si>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</si>
  <si>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</si>
  <si>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</si>
  <si>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</si>
  <si>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</si>
  <si>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</si>
  <si>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</si>
  <si>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</si>
  <si>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</si>
  <si>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</si>
  <si>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</si>
  <si>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</si>
  <si>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</si>
  <si>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</si>
  <si>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</si>
  <si>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</si>
  <si>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</si>
  <si>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</si>
  <si>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</si>
  <si>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</si>
  <si>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</si>
  <si>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</si>
  <si>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</si>
  <si>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</si>
  <si>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</si>
  <si>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</si>
  <si>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</si>
  <si>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</si>
  <si>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</si>
  <si>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</si>
  <si>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</si>
  <si>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</si>
  <si>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</si>
  <si>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</si>
  <si>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</si>
  <si>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</si>
  <si>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</si>
  <si>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</si>
  <si>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</si>
  <si>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</si>
  <si>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</si>
  <si>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</si>
  <si>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</si>
  <si>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</si>
  <si>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</si>
  <si>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</si>
  <si>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</si>
  <si>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</si>
  <si>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</si>
  <si>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</si>
  <si>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</si>
  <si>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</si>
  <si>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</si>
  <si>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</si>
  <si>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</si>
  <si>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</si>
  <si>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</si>
  <si>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</si>
  <si>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</si>
  <si>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</si>
  <si>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</si>
  <si>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</si>
  <si>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</si>
  <si>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</si>
  <si>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</si>
  <si>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</si>
  <si>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</si>
  <si>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</si>
  <si>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</si>
  <si>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</si>
  <si>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</si>
  <si>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</si>
  <si>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</si>
  <si>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</si>
  <si>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</si>
  <si>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</si>
  <si>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</si>
  <si>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</si>
  <si>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</si>
  <si>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</si>
  <si>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</si>
  <si>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</si>
  <si>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</si>
  <si>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</si>
  <si>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</si>
  <si>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</si>
  <si>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</si>
  <si>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</si>
  <si>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</si>
  <si>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</si>
  <si>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</si>
  <si>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</si>
  <si>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</si>
  <si>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</si>
  <si>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</si>
  <si>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</si>
  <si>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</si>
  <si>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</si>
  <si>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</si>
  <si>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</si>
  <si>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</si>
  <si>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</si>
  <si>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</si>
  <si>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</si>
  <si>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</si>
  <si>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</si>
  <si>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</si>
  <si>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</si>
  <si>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</si>
  <si>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</si>
  <si>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</si>
  <si>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</si>
  <si>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</si>
  <si>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</si>
  <si>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</si>
  <si>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</si>
  <si>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</si>
  <si>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</si>
  <si>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</si>
  <si>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</si>
  <si>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</si>
  <si>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</si>
  <si>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</si>
  <si>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</si>
  <si>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</si>
  <si>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</si>
  <si>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</si>
  <si>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</si>
  <si>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</si>
  <si>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</si>
  <si>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</si>
  <si>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</si>
  <si>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</si>
  <si>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</si>
  <si>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</si>
  <si>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</si>
  <si>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</si>
  <si>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</si>
  <si>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</si>
  <si>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</si>
  <si>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</si>
  <si>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</si>
  <si>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</si>
  <si>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</si>
  <si>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</si>
  <si>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</si>
  <si>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</si>
  <si>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</si>
  <si>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</si>
  <si>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</si>
  <si>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</si>
  <si>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</si>
  <si>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</si>
  <si>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</si>
  <si>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</si>
  <si>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</si>
  <si>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</si>
  <si>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</si>
  <si>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</si>
  <si>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</si>
  <si>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</si>
  <si>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</si>
  <si>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</si>
  <si>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</si>
  <si>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</si>
  <si>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</si>
  <si>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</si>
  <si>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</si>
  <si>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</si>
  <si>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</si>
  <si>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</si>
  <si>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</si>
  <si>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</si>
  <si>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</si>
  <si>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</si>
  <si>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</si>
  <si>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</si>
  <si>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</si>
  <si>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</si>
  <si>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</si>
  <si>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</si>
  <si>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</si>
  <si>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</si>
  <si>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</si>
  <si>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</si>
  <si>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</si>
  <si>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</si>
  <si>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</si>
  <si>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</si>
  <si>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</si>
  <si>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</si>
  <si>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</si>
  <si>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</si>
  <si>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</si>
  <si>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</si>
  <si>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</si>
  <si>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</si>
  <si>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</si>
  <si>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</si>
  <si>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</si>
  <si>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</si>
  <si>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</si>
  <si>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</si>
  <si>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</si>
  <si>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</si>
  <si>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</si>
  <si>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</si>
  <si>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</si>
  <si>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</si>
  <si>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</si>
  <si>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</si>
  <si>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</si>
  <si>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</si>
  <si>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</si>
  <si>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</si>
  <si>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</si>
  <si>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</si>
  <si>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</si>
  <si>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</si>
  <si>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</si>
  <si>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</si>
  <si>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</si>
  <si>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</si>
  <si>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</si>
  <si>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</si>
  <si>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</si>
  <si>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</si>
  <si>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</si>
  <si>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</si>
  <si>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</si>
  <si>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</si>
  <si>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</si>
  <si>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</si>
  <si>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</si>
  <si>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</si>
  <si>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</si>
  <si>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</si>
  <si>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</si>
  <si>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</si>
  <si>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</si>
  <si>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</si>
  <si>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</si>
  <si>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</si>
  <si>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</si>
  <si>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</si>
  <si>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</si>
  <si>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</si>
  <si>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</si>
  <si>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</si>
  <si>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</si>
  <si>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</si>
  <si>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</si>
  <si>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</si>
  <si>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</si>
  <si>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</si>
  <si>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</si>
  <si>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</si>
  <si>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</si>
  <si>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</si>
  <si>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</si>
  <si>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</si>
  <si>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</si>
  <si>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</si>
  <si>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</si>
  <si>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</si>
  <si>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</si>
  <si>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</si>
  <si>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</si>
  <si>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</si>
  <si>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</si>
  <si>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</si>
  <si>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</si>
  <si>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</si>
  <si>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</si>
  <si>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</si>
  <si>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</si>
  <si>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</si>
  <si>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</si>
  <si>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</si>
  <si>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</si>
  <si>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</si>
  <si>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</si>
  <si>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</si>
  <si>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</si>
  <si>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</si>
  <si>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</si>
  <si>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</si>
  <si>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</si>
  <si>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</si>
  <si>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</si>
  <si>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</si>
  <si>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</si>
  <si>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</si>
  <si>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</si>
  <si>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</si>
  <si>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</si>
  <si>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</si>
  <si>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</si>
  <si>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</si>
  <si>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</si>
  <si>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</si>
  <si>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</si>
  <si>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</si>
  <si>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</si>
  <si>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</si>
  <si>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</si>
  <si>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</si>
  <si>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</si>
  <si>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</si>
  <si>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</si>
  <si>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</si>
  <si>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</si>
  <si>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</si>
  <si>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</si>
  <si>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</si>
  <si>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</si>
  <si>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</si>
  <si>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</si>
  <si>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</si>
  <si>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</si>
  <si>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</si>
  <si>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</si>
  <si>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</si>
  <si>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</si>
  <si>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</si>
  <si>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</si>
  <si>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</si>
  <si>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</si>
  <si>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</si>
  <si>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</si>
  <si>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</si>
  <si>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</si>
  <si>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</si>
  <si>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</si>
  <si>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</si>
  <si>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</si>
  <si>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</si>
  <si>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</si>
  <si>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</si>
  <si>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</si>
  <si>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</si>
  <si>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</si>
  <si>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</si>
  <si>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</si>
  <si>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</si>
  <si>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</si>
  <si>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</si>
  <si>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</si>
  <si>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</si>
  <si>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</si>
  <si>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</si>
  <si>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</si>
  <si>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</si>
  <si>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</si>
  <si>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</si>
  <si>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</si>
  <si>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</si>
  <si>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</si>
  <si>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</si>
  <si>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</si>
  <si>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</si>
  <si>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</si>
  <si>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</si>
  <si>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</si>
  <si>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</si>
  <si>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</si>
  <si>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</si>
  <si>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</si>
  <si>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</si>
  <si>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</si>
  <si>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</si>
  <si>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</si>
  <si>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</si>
  <si>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</si>
  <si>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</si>
  <si>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</si>
  <si>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</si>
  <si>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</si>
  <si>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</si>
  <si>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</si>
  <si>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</si>
  <si>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</si>
  <si>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</si>
  <si>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</si>
  <si>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</si>
  <si>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</si>
  <si>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</si>
  <si>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</si>
  <si>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</si>
  <si>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</si>
  <si>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</si>
  <si>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</si>
  <si>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</si>
  <si>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</si>
  <si>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</si>
  <si>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</si>
  <si>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</si>
  <si>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</si>
  <si>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</si>
  <si>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</si>
  <si>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</si>
  <si>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</si>
  <si>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</si>
  <si>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</si>
  <si>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</si>
  <si>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</si>
  <si>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</si>
  <si>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</si>
  <si>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</si>
  <si>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</si>
  <si>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</si>
  <si>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</si>
  <si>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</si>
  <si>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</si>
  <si>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</si>
  <si>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</si>
  <si>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</si>
  <si>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</si>
  <si>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</si>
  <si>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</si>
  <si>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</si>
  <si>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</si>
  <si>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</si>
  <si>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</si>
  <si>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</si>
  <si>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</si>
  <si>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</si>
  <si>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</si>
  <si>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</si>
  <si>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</si>
  <si>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</si>
  <si>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</si>
  <si>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</si>
  <si>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</si>
  <si>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</si>
  <si>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</si>
  <si>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</si>
  <si>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</si>
  <si>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</si>
  <si>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</si>
  <si>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</si>
  <si>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</si>
  <si>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</si>
  <si>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</si>
  <si>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</si>
  <si>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</si>
  <si>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</si>
  <si>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</si>
  <si>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</si>
  <si>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</si>
  <si>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</si>
  <si>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</si>
  <si>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</si>
  <si>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</si>
  <si>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</si>
  <si>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</si>
  <si>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</si>
  <si>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</si>
  <si>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</si>
  <si>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</si>
  <si>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</si>
  <si>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</si>
  <si>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</si>
  <si>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</si>
  <si>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</si>
  <si>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</si>
  <si>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</si>
  <si>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</si>
  <si>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</si>
  <si>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</si>
  <si>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</si>
  <si>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</si>
  <si>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</si>
  <si>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</si>
  <si>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</si>
  <si>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</si>
  <si>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</si>
  <si>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</si>
  <si>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</si>
  <si>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</si>
  <si>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</si>
  <si>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</si>
  <si>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</si>
  <si>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</si>
  <si>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</si>
  <si>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</si>
  <si>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</si>
  <si>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</si>
  <si>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</si>
  <si>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</si>
  <si>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</si>
  <si>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</si>
  <si>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</si>
  <si>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</si>
  <si>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</si>
  <si>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</si>
  <si>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</si>
  <si>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</si>
  <si>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</si>
  <si>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</si>
  <si>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</si>
  <si>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</si>
  <si>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</si>
  <si>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</si>
  <si>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</si>
  <si>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</si>
  <si>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</si>
  <si>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</si>
  <si>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</si>
  <si>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</si>
  <si>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</si>
  <si>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</si>
  <si>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</si>
  <si>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</si>
  <si>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</si>
  <si>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</si>
  <si>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</si>
  <si>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</si>
  <si>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</si>
  <si>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</si>
  <si>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</si>
  <si>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</si>
  <si>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</si>
  <si>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</si>
  <si>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</si>
  <si>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</si>
  <si>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</si>
  <si>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</si>
  <si>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</si>
  <si>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</si>
  <si>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</si>
  <si>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</si>
  <si>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</si>
  <si>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</si>
  <si>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</si>
  <si>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</si>
  <si>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</si>
  <si>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</si>
  <si>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</si>
  <si>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</si>
  <si>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</si>
  <si>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</si>
  <si>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</si>
  <si>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</si>
  <si>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</si>
  <si>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</si>
  <si>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</si>
  <si>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</si>
  <si>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</si>
  <si>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</si>
  <si>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</si>
  <si>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</si>
  <si>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</si>
  <si>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</si>
  <si>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</si>
  <si>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</si>
  <si>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</si>
  <si>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</si>
  <si>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</si>
  <si>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</si>
  <si>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</si>
  <si>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</si>
  <si>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</si>
  <si>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</si>
  <si>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</si>
  <si>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</si>
  <si>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</si>
  <si>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</si>
  <si>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</si>
  <si>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</si>
  <si>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</si>
  <si>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</si>
  <si>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</si>
  <si>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</si>
  <si>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</si>
  <si>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</si>
  <si>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</si>
  <si>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</si>
  <si>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</si>
  <si>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</si>
  <si>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</si>
  <si>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</si>
  <si>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</si>
  <si>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</si>
  <si>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</si>
  <si>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</si>
  <si>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</si>
  <si>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</si>
  <si>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</si>
  <si>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</si>
  <si>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</si>
  <si>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</si>
  <si>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</si>
  <si>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</si>
  <si>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</si>
  <si>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</si>
  <si>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</si>
  <si>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</si>
  <si>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</si>
  <si>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</si>
  <si>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</si>
  <si>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</si>
  <si>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</si>
  <si>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</si>
  <si>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</si>
  <si>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</si>
  <si>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</si>
  <si>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</si>
  <si>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</si>
  <si>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</si>
  <si>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</si>
  <si>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</si>
  <si>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</si>
  <si>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</si>
  <si>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</si>
  <si>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</si>
  <si>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</si>
  <si>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</si>
  <si>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</si>
  <si>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</si>
  <si>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</si>
  <si>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</si>
  <si>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</si>
  <si>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</si>
  <si>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</si>
  <si>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</si>
  <si>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</si>
  <si>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</si>
  <si>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</si>
  <si>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</si>
  <si>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</si>
  <si>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</si>
  <si>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</si>
  <si>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</si>
  <si>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</si>
  <si>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</si>
  <si>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</si>
  <si>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</si>
  <si>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</si>
  <si>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</si>
  <si>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</si>
  <si>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</si>
  <si>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</si>
  <si>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</si>
  <si>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</si>
  <si>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</si>
  <si>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</si>
  <si>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</si>
  <si>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</si>
  <si>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</si>
  <si>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</si>
  <si>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</si>
  <si>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</si>
  <si>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</si>
  <si>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</si>
  <si>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</si>
  <si>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</si>
  <si>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</si>
  <si>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</si>
  <si>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</si>
  <si>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</si>
  <si>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</si>
  <si>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</si>
  <si>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</si>
  <si>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</si>
  <si>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</si>
  <si>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</si>
  <si>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</si>
  <si>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</si>
  <si>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</si>
  <si>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</si>
  <si>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</si>
  <si>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</si>
  <si>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</si>
  <si>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</si>
  <si>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</si>
  <si>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</si>
  <si>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</si>
  <si>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</si>
  <si>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</si>
  <si>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</si>
  <si>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</si>
  <si>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</si>
  <si>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</si>
  <si>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</si>
  <si>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</si>
  <si>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</si>
  <si>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</si>
  <si>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</si>
  <si>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</si>
  <si>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</si>
  <si>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</si>
  <si>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</si>
  <si>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</si>
  <si>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</si>
  <si>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</si>
  <si>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</si>
  <si>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</si>
  <si>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</si>
  <si>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</si>
  <si>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</si>
  <si>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</si>
  <si>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</si>
  <si>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</si>
  <si>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</si>
  <si>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</si>
  <si>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</si>
  <si>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</si>
  <si>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</si>
  <si>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</si>
  <si>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</si>
  <si>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</si>
  <si>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</si>
  <si>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</si>
  <si>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</si>
  <si>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</si>
  <si>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</si>
  <si>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</si>
  <si>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</si>
  <si>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</si>
  <si>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</si>
  <si>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</si>
  <si>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</si>
  <si>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</si>
  <si>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</si>
  <si>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</si>
  <si>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</si>
  <si>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</si>
  <si>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</si>
  <si>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</si>
  <si>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</si>
  <si>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</si>
  <si>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</si>
  <si>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</si>
  <si>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</si>
  <si>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</si>
  <si>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</si>
  <si>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</si>
  <si>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</si>
  <si>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</si>
  <si>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</si>
  <si>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</si>
  <si>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</si>
  <si>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</si>
  <si>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</si>
  <si>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</si>
  <si>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</si>
  <si>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</si>
  <si>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</si>
  <si>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</si>
  <si>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</si>
  <si>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</si>
  <si>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</si>
  <si>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</si>
  <si>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</si>
  <si>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</si>
  <si>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</si>
  <si>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</si>
  <si>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</si>
  <si>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</si>
  <si>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</si>
  <si>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</si>
  <si>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</si>
  <si>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</si>
  <si>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</si>
  <si>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</si>
  <si>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</si>
  <si>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</si>
  <si>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</si>
  <si>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</si>
  <si>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</si>
  <si>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</si>
  <si>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</si>
  <si>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</si>
  <si>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</si>
  <si>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</si>
  <si>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</si>
  <si>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</si>
  <si>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</si>
  <si>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</si>
  <si>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</si>
  <si>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</si>
  <si>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</si>
  <si>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</si>
  <si>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</si>
  <si>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</si>
  <si>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</si>
  <si>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</si>
  <si>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</si>
  <si>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</si>
  <si>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</si>
  <si>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</si>
  <si>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</si>
  <si>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</si>
  <si>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</si>
  <si>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</si>
  <si>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</si>
  <si>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</si>
  <si>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</si>
  <si>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</si>
  <si>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</si>
  <si>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</si>
  <si>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</si>
  <si>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</si>
  <si>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</si>
  <si>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</si>
  <si>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</si>
  <si>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</si>
  <si>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</si>
  <si>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</si>
  <si>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</si>
  <si>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</si>
  <si>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</si>
  <si>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</si>
  <si>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</si>
  <si>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</si>
  <si>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</si>
  <si>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</si>
  <si>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</si>
  <si>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</si>
  <si>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</si>
  <si>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</si>
  <si>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</si>
  <si>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</si>
  <si>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</si>
  <si>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</si>
  <si>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</si>
  <si>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</si>
  <si>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</si>
  <si>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</si>
  <si>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</si>
  <si>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</si>
  <si>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</si>
  <si>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</si>
  <si>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</si>
  <si>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</si>
  <si>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</si>
  <si>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</si>
  <si>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</si>
  <si>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</si>
  <si>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</si>
  <si>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</si>
  <si>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</si>
  <si>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</si>
  <si>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</si>
  <si>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</si>
  <si>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</si>
  <si>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</si>
  <si>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</si>
  <si>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</si>
  <si>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</si>
  <si>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</si>
  <si>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</si>
  <si>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</si>
  <si>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</si>
  <si>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</si>
  <si>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</si>
  <si>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</si>
  <si>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</si>
  <si>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</si>
  <si>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</si>
  <si>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</si>
  <si>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</si>
  <si>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</si>
  <si>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</si>
  <si>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</si>
  <si>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</si>
  <si>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</si>
  <si>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</si>
  <si>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</si>
  <si>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</si>
  <si>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</si>
  <si>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</si>
  <si>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</si>
  <si>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</si>
  <si>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</si>
  <si>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</si>
  <si>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</si>
  <si>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</si>
  <si>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</si>
  <si>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</si>
  <si>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</si>
  <si>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</si>
  <si>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</si>
  <si>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</si>
  <si>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</si>
  <si>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</si>
  <si>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</si>
  <si>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</si>
  <si>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</si>
  <si>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</si>
  <si>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</si>
  <si>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</si>
  <si>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</si>
  <si>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</si>
  <si>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</si>
  <si>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</si>
  <si>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</si>
  <si>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</si>
  <si>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</si>
  <si>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</si>
  <si>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</si>
  <si>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</si>
  <si>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</si>
  <si>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</si>
  <si>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</si>
  <si>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</si>
  <si>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</si>
  <si>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</si>
  <si>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</si>
  <si>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</si>
  <si>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</si>
  <si>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</si>
  <si>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</si>
  <si>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</si>
  <si>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</si>
  <si>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</si>
  <si>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</si>
  <si>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</si>
  <si>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</si>
  <si>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</si>
  <si>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</si>
  <si>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</si>
  <si>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</si>
  <si>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</si>
  <si>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</si>
  <si>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</si>
  <si>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</si>
  <si>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</si>
  <si>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</si>
  <si>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</si>
  <si>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</si>
  <si>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</si>
  <si>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</si>
  <si>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</si>
  <si>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</si>
  <si>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</si>
  <si>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</si>
  <si>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</si>
  <si>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</si>
  <si>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</si>
  <si>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</si>
  <si>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</si>
  <si>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</si>
  <si>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</si>
  <si>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</si>
  <si>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</si>
  <si>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</si>
  <si>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</si>
  <si>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</si>
  <si>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</si>
  <si>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</si>
  <si>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</si>
  <si>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</si>
  <si>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</si>
  <si>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</si>
  <si>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</si>
  <si>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</si>
  <si>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</si>
  <si>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</si>
  <si>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</si>
  <si>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</si>
  <si>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</si>
  <si>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</si>
  <si>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</si>
  <si>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</si>
  <si>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</si>
  <si>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</si>
  <si>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</si>
  <si>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</si>
  <si>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</si>
  <si>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</si>
  <si>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</si>
  <si>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</si>
  <si>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</si>
  <si>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</si>
  <si>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</si>
  <si>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</si>
  <si>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</si>
  <si>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</si>
  <si>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</si>
  <si>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</si>
  <si>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</si>
  <si>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</si>
  <si>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</si>
  <si>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</si>
  <si>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</si>
  <si>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</si>
  <si>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</si>
  <si>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</si>
  <si>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</si>
  <si>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</si>
  <si>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</si>
  <si>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</si>
  <si>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</si>
  <si>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</si>
  <si>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</si>
  <si>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</si>
  <si>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</si>
  <si>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</si>
  <si>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</si>
  <si>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</si>
  <si>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</si>
  <si>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</si>
  <si>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</si>
  <si>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</si>
  <si>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</si>
  <si>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</si>
  <si>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</si>
  <si>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</si>
  <si>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</si>
  <si>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</si>
  <si>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</si>
  <si>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</si>
  <si>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</si>
  <si>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</si>
  <si>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</si>
  <si>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</si>
  <si>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</si>
  <si>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</si>
  <si>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</si>
  <si>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</si>
  <si>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</si>
  <si>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</si>
  <si>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</si>
  <si>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</si>
  <si>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</si>
  <si>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</si>
  <si>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</si>
  <si>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</si>
  <si>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</si>
  <si>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</si>
  <si>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</si>
  <si>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</si>
  <si>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</si>
  <si>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</si>
  <si>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</si>
  <si>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</si>
  <si>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</si>
  <si>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</si>
  <si>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</si>
  <si>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</si>
  <si>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</si>
  <si>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</si>
  <si>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</si>
  <si>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</si>
  <si>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</si>
  <si>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</si>
  <si>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</si>
  <si>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</si>
  <si>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</si>
  <si>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</si>
  <si>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</si>
  <si>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</si>
  <si>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</si>
  <si>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</si>
  <si>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</si>
  <si>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</si>
  <si>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</si>
  <si>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</si>
  <si>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</si>
  <si>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</si>
  <si>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</si>
  <si>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</si>
  <si>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</si>
  <si>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</si>
  <si>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</si>
  <si>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</si>
  <si>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</si>
  <si>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</si>
  <si>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</si>
  <si>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</si>
  <si>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</si>
  <si>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</si>
  <si>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</si>
  <si>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</si>
  <si>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</si>
  <si>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</si>
  <si>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</si>
  <si>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</si>
  <si>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</si>
  <si>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</si>
  <si>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</si>
  <si>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</si>
  <si>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</si>
  <si>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</si>
  <si>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</si>
  <si>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</si>
  <si>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</si>
  <si>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</si>
  <si>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</si>
  <si>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</si>
  <si>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</si>
  <si>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</si>
  <si>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</si>
  <si>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</si>
  <si>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</si>
  <si>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</si>
  <si>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</si>
  <si>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</si>
  <si>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</si>
  <si>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</si>
  <si>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</si>
  <si>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</si>
  <si>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</si>
  <si>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</si>
  <si>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</si>
  <si>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</si>
  <si>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</si>
  <si>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</si>
  <si>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</si>
  <si>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</si>
  <si>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</si>
  <si>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</si>
  <si>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</si>
  <si>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</si>
  <si>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</si>
  <si>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</si>
  <si>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</si>
  <si>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</si>
  <si>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</si>
  <si>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</si>
  <si>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</si>
  <si>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</si>
  <si>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</si>
  <si>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</si>
  <si>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</si>
  <si>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</si>
  <si>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</si>
  <si>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</si>
  <si>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</si>
  <si>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</si>
  <si>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</si>
  <si>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</si>
  <si>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</si>
  <si>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</si>
  <si>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</si>
  <si>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</si>
  <si>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</si>
  <si>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</si>
  <si>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</si>
  <si>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</si>
  <si>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</si>
  <si>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</si>
  <si>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</si>
  <si>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</si>
  <si>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</si>
  <si>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</si>
  <si>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</si>
  <si>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</si>
  <si>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</si>
  <si>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</si>
  <si>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</si>
  <si>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</si>
  <si>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</si>
  <si>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</si>
  <si>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</si>
  <si>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</si>
  <si>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</si>
  <si>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</si>
  <si>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</si>
  <si>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</si>
  <si>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</si>
  <si>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</si>
  <si>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</si>
  <si>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</si>
  <si>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</si>
  <si>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</si>
  <si>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</si>
  <si>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</si>
  <si>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</si>
  <si>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</si>
  <si>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</si>
  <si>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</si>
  <si>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</si>
  <si>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</si>
  <si>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</si>
  <si>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</si>
  <si>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</si>
  <si>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</si>
  <si>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</si>
  <si>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</si>
  <si>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</si>
  <si>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</si>
  <si>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</si>
  <si>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</si>
  <si>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</si>
  <si>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</si>
  <si>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</si>
  <si>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</si>
  <si>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</si>
  <si>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</si>
  <si>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</si>
  <si>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</si>
  <si>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</si>
  <si>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</si>
  <si>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</si>
  <si>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</si>
  <si>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</si>
  <si>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</si>
  <si>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</si>
  <si>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</si>
  <si>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</si>
  <si>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</si>
  <si>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</si>
  <si>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</si>
  <si>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</si>
  <si>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</si>
  <si>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</si>
  <si>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</si>
  <si>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</si>
  <si>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</si>
  <si>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</si>
  <si>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</si>
  <si>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</si>
  <si>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</si>
  <si>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</si>
  <si>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</si>
  <si>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</si>
  <si>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</si>
  <si>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</si>
  <si>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</si>
  <si>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</si>
  <si>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</si>
  <si>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</si>
  <si>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</si>
  <si>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</si>
  <si>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</si>
  <si>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</si>
  <si>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</si>
  <si>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</si>
  <si>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</si>
  <si>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</si>
  <si>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</si>
  <si>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</si>
  <si>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</si>
  <si>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</si>
  <si>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</si>
  <si>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</si>
  <si>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</si>
  <si>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</si>
  <si>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</si>
  <si>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</si>
  <si>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</si>
  <si>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</si>
  <si>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</si>
  <si>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</si>
  <si>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</si>
  <si>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</si>
  <si>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</si>
  <si>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</si>
  <si>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</si>
  <si>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</si>
  <si>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</si>
  <si>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</si>
  <si>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</si>
  <si>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</si>
  <si>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</si>
  <si>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</si>
  <si>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</si>
  <si>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</si>
  <si>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</si>
  <si>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</si>
  <si>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</si>
  <si>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</si>
  <si>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</si>
  <si>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</si>
  <si>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</si>
  <si>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</si>
  <si>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</si>
  <si>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</si>
  <si>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</si>
  <si>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</si>
  <si>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</si>
  <si>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</si>
  <si>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</si>
  <si>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</si>
  <si>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</si>
  <si>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</si>
  <si>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</si>
  <si>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</si>
  <si>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</si>
  <si>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</si>
  <si>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</si>
  <si>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</si>
  <si>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</si>
  <si>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</si>
  <si>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</si>
  <si>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</si>
  <si>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</si>
  <si>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</si>
  <si>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</si>
  <si>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</si>
  <si>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</si>
  <si>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</si>
  <si>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</si>
  <si>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</si>
  <si>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</si>
  <si>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</si>
  <si>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</si>
  <si>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</si>
  <si>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</si>
  <si>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</si>
  <si>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</si>
  <si>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</si>
  <si>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</si>
  <si>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</si>
  <si>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</si>
  <si>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</si>
  <si>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</si>
  <si>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</si>
  <si>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</si>
  <si>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</si>
  <si>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</si>
  <si>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</si>
  <si>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</si>
  <si>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</si>
  <si>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</si>
  <si>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</si>
  <si>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</si>
  <si>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</si>
  <si>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</si>
  <si>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</si>
  <si>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</si>
  <si>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</si>
  <si>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</si>
  <si>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</si>
  <si>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</si>
  <si>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</si>
  <si>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</si>
  <si>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</si>
  <si>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</si>
  <si>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</si>
  <si>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</si>
  <si>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</si>
  <si>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</si>
  <si>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</si>
  <si>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</si>
  <si>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</si>
  <si>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</si>
  <si>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</si>
  <si>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</si>
  <si>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</si>
  <si>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</si>
  <si>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</si>
  <si>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</si>
  <si>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</si>
  <si>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</si>
  <si>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</si>
  <si>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</si>
  <si>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</si>
  <si>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</si>
  <si>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</si>
  <si>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</si>
  <si>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</si>
  <si>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</si>
  <si>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</si>
  <si>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</si>
  <si>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</si>
  <si>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</si>
  <si>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</si>
  <si>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</si>
  <si>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</si>
  <si>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</si>
  <si>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</si>
  <si>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</si>
  <si>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</si>
  <si>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</si>
  <si>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</si>
  <si>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</si>
  <si>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</si>
  <si>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</si>
  <si>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</si>
  <si>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</si>
  <si>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</si>
  <si>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</si>
  <si>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</si>
  <si>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</si>
  <si>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</si>
  <si>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</si>
  <si>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</si>
  <si>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</si>
  <si>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</si>
  <si>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</si>
  <si>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</si>
  <si>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</si>
  <si>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</si>
  <si>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</si>
  <si>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</si>
  <si>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</si>
  <si>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</si>
  <si>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</si>
  <si>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</si>
  <si>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</si>
  <si>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</si>
  <si>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</si>
  <si>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</si>
  <si>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</si>
  <si>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</si>
  <si>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</si>
  <si>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</si>
  <si>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</si>
  <si>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</si>
  <si>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</si>
  <si>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</si>
  <si>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</si>
  <si>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</si>
  <si>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</si>
  <si>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</si>
  <si>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</si>
  <si>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</si>
  <si>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</si>
  <si>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</si>
  <si>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</si>
  <si>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</si>
  <si>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</si>
  <si>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</si>
  <si>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</si>
  <si>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</si>
  <si>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</si>
  <si>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</si>
  <si>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</si>
  <si>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</si>
  <si>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</si>
  <si>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</si>
  <si>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</si>
  <si>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</si>
  <si>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</si>
  <si>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</si>
  <si>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</si>
  <si>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</si>
  <si>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</si>
  <si>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</si>
  <si>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</si>
  <si>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</si>
  <si>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</si>
  <si>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</si>
  <si>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</si>
  <si>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</si>
  <si>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</si>
  <si>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</si>
  <si>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</si>
  <si>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</si>
  <si>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</si>
  <si>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</si>
  <si>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</si>
  <si>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</si>
  <si>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</si>
  <si>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</si>
  <si>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</si>
  <si>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</si>
  <si>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</si>
  <si>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</si>
  <si>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</si>
  <si>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</si>
  <si>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</si>
  <si>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</si>
  <si>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</si>
  <si>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</si>
  <si>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</si>
  <si>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</si>
  <si>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</si>
  <si>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</si>
  <si>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</si>
  <si>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</si>
  <si>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</si>
  <si>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</si>
  <si>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</si>
  <si>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</si>
  <si>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</si>
  <si>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</si>
  <si>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</si>
  <si>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</si>
  <si>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</si>
  <si>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</si>
  <si>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</si>
  <si>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</si>
  <si>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</si>
  <si>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</si>
  <si>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</si>
  <si>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</si>
  <si>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</si>
  <si>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</si>
  <si>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</si>
  <si>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</si>
  <si>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</si>
  <si>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</si>
  <si>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</si>
  <si>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</si>
  <si>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</si>
  <si>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</si>
  <si>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</si>
  <si>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</si>
  <si>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</si>
  <si>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</si>
  <si>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</si>
  <si>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</si>
  <si>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</si>
  <si>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</si>
  <si>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</si>
  <si>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</si>
  <si>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</si>
  <si>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</si>
  <si>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</si>
  <si>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</si>
  <si>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</si>
  <si>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</si>
  <si>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</si>
  <si>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</si>
  <si>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</si>
  <si>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</si>
  <si>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</si>
  <si>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</si>
  <si>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</si>
  <si>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</si>
  <si>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</si>
  <si>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</si>
  <si>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</si>
  <si>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</si>
  <si>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</si>
  <si>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</si>
  <si>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</si>
  <si>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</si>
  <si>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</si>
  <si>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</si>
  <si>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</si>
  <si>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</si>
  <si>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</si>
  <si>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</si>
  <si>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</si>
  <si>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</si>
  <si>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</si>
  <si>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</si>
  <si>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</si>
  <si>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</si>
  <si>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</si>
  <si>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</si>
  <si>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</si>
  <si>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</si>
  <si>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</si>
  <si>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</si>
  <si>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</si>
  <si>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</si>
  <si>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</si>
  <si>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</si>
  <si>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</si>
  <si>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</si>
  <si>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</si>
  <si>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</si>
  <si>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</si>
  <si>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</si>
  <si>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</si>
  <si>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</si>
  <si>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</si>
  <si>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</si>
  <si>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</si>
  <si>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</si>
  <si>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</si>
  <si>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</si>
  <si>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</si>
  <si>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</si>
  <si>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</si>
  <si>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</si>
  <si>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</si>
  <si>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</si>
  <si>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</si>
  <si>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</si>
  <si>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</si>
  <si>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</si>
  <si>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</si>
  <si>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</si>
  <si>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</si>
  <si>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</si>
  <si>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</si>
  <si>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</si>
  <si>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</si>
  <si>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</si>
  <si>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</si>
  <si>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</si>
  <si>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</si>
  <si>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</si>
  <si>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</si>
  <si>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</si>
  <si>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</si>
  <si>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</si>
  <si>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</si>
  <si>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</si>
  <si>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</si>
  <si>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</si>
  <si>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</si>
  <si>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</si>
  <si>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</si>
  <si>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</si>
  <si>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</si>
  <si>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</si>
  <si>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</si>
  <si>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</si>
  <si>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</si>
  <si>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</si>
  <si>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</si>
  <si>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</si>
  <si>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</si>
  <si>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</si>
  <si>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</si>
  <si>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</si>
  <si>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</si>
  <si>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</si>
  <si>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</si>
  <si>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</si>
  <si>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</si>
  <si>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</si>
  <si>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</si>
  <si>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</si>
  <si>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</si>
  <si>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</si>
  <si>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</si>
  <si>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</si>
  <si>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</si>
  <si>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</si>
  <si>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</si>
  <si>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</si>
  <si>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</si>
  <si>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</si>
  <si>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</si>
  <si>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</si>
  <si>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</si>
  <si>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</si>
  <si>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</si>
  <si>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</si>
  <si>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</si>
  <si>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</si>
  <si>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</si>
  <si>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</si>
  <si>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</si>
  <si>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</si>
  <si>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</si>
  <si>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</si>
  <si>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</si>
  <si>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</si>
  <si>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</si>
  <si>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</si>
  <si>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</si>
  <si>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</si>
  <si>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</si>
  <si>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</si>
  <si>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</si>
  <si>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</si>
  <si>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</si>
  <si>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</si>
  <si>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</si>
  <si>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</si>
  <si>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</si>
  <si>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</si>
  <si>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</si>
  <si>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</si>
  <si>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</si>
  <si>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</si>
  <si>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</si>
  <si>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</si>
  <si>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</si>
  <si>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</si>
  <si>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</si>
  <si>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</si>
  <si>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</si>
  <si>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</si>
  <si>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</si>
  <si>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</si>
  <si>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</si>
  <si>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</si>
  <si>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</si>
  <si>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</si>
  <si>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</si>
  <si>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</si>
  <si>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</si>
  <si>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</si>
  <si>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</si>
  <si>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</si>
  <si>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</si>
  <si>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</si>
  <si>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</si>
  <si>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</si>
  <si>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</si>
  <si>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</si>
  <si>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</si>
  <si>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</si>
  <si>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</si>
  <si>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</si>
  <si>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</si>
  <si>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</si>
  <si>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</si>
  <si>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</si>
  <si>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</si>
  <si>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</si>
  <si>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</si>
  <si>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</si>
  <si>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</si>
  <si>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</si>
  <si>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</si>
  <si>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</si>
  <si>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</si>
  <si>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</si>
  <si>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</si>
  <si>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</si>
  <si>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</si>
  <si>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</si>
  <si>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</si>
  <si>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</si>
  <si>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</si>
  <si>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</si>
  <si>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</si>
  <si>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</si>
  <si>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</si>
  <si>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</si>
  <si>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</si>
  <si>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</si>
  <si>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</si>
  <si>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</si>
  <si>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</si>
  <si>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</si>
  <si>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</si>
  <si>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</si>
  <si>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</si>
  <si>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</si>
  <si>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</si>
  <si>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</si>
  <si>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</si>
  <si>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</si>
  <si>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</si>
  <si>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</si>
  <si>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</si>
  <si>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</si>
  <si>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</si>
  <si>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</si>
  <si>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</si>
  <si>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</si>
  <si>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</si>
  <si>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</si>
  <si>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</si>
  <si>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</si>
  <si>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</si>
  <si>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</si>
  <si>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</si>
  <si>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</si>
  <si>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</si>
  <si>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</si>
  <si>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</si>
  <si>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</si>
  <si>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</si>
  <si>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</si>
  <si>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</si>
  <si>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</si>
  <si>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</si>
  <si>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</si>
  <si>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</si>
  <si>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</si>
  <si>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</si>
  <si>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</si>
  <si>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</si>
  <si>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</si>
  <si>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</si>
  <si>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</si>
  <si>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</si>
  <si>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</si>
  <si>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</si>
  <si>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</si>
  <si>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</si>
  <si>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</si>
  <si>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</si>
  <si>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</si>
  <si>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</si>
  <si>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</si>
  <si>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</si>
  <si>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</si>
  <si>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</si>
  <si>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</si>
  <si>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</si>
  <si>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</si>
  <si>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</si>
  <si>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</si>
  <si>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</si>
  <si>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</si>
  <si>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</si>
  <si>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</si>
  <si>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</si>
  <si>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</si>
  <si>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</si>
  <si>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</si>
  <si>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</si>
  <si>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</si>
  <si>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</si>
  <si>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</si>
  <si>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</si>
  <si>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</si>
  <si>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</si>
  <si>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</si>
  <si>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</si>
  <si>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</si>
  <si>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</si>
  <si>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</si>
  <si>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</si>
  <si>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</si>
  <si>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</si>
  <si>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</si>
  <si>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</si>
  <si>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</si>
  <si>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</si>
  <si>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</si>
  <si>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</si>
  <si>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</si>
  <si>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</si>
  <si>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</si>
  <si>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</si>
  <si>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</si>
  <si>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</si>
  <si>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</si>
  <si>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</si>
  <si>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</si>
  <si>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</si>
  <si>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</si>
  <si>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</si>
  <si>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</si>
  <si>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</si>
  <si>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</si>
  <si>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</si>
  <si>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</si>
  <si>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</si>
  <si>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</si>
  <si>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</si>
  <si>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</si>
  <si>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</si>
  <si>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</si>
  <si>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</si>
  <si>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</si>
  <si>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</si>
  <si>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</si>
  <si>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</si>
  <si>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</si>
  <si>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</si>
  <si>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</si>
  <si>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</si>
  <si>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</si>
  <si>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</si>
  <si>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</si>
  <si>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</si>
  <si>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</si>
  <si>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</si>
  <si>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</si>
  <si>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</si>
  <si>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</si>
  <si>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</si>
  <si>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</si>
  <si>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</si>
  <si>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</si>
  <si>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</si>
  <si>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</si>
  <si>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</si>
  <si>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</si>
  <si>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</si>
  <si>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</si>
  <si>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</si>
  <si>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</si>
  <si>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</si>
  <si>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</si>
  <si>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</si>
  <si>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</si>
  <si>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</si>
  <si>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</si>
  <si>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</si>
  <si>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</si>
  <si>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</si>
  <si>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</si>
  <si>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</si>
  <si>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</si>
  <si>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</si>
  <si>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</si>
  <si>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</si>
  <si>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</si>
  <si>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</si>
  <si>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</si>
  <si>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</si>
  <si>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</si>
  <si>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</si>
  <si>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</si>
  <si>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</si>
  <si>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</si>
  <si>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</si>
  <si>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</si>
  <si>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</si>
  <si>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</si>
  <si>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</si>
  <si>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</si>
  <si>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</si>
  <si>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</si>
  <si>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</si>
  <si>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</si>
  <si>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</si>
  <si>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</si>
  <si>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</si>
  <si>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</si>
  <si>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</si>
  <si>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</si>
  <si>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</si>
  <si>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</si>
  <si>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</si>
  <si>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</si>
  <si>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</si>
  <si>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</si>
  <si>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</si>
  <si>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</si>
  <si>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</si>
  <si>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</si>
  <si>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</si>
  <si>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</si>
  <si>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</si>
  <si>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</si>
  <si>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</si>
  <si>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</si>
  <si>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</si>
  <si>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</si>
  <si>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</si>
  <si>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</si>
  <si>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</si>
  <si>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</si>
  <si>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</si>
  <si>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</si>
  <si>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</si>
  <si>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</si>
  <si>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</si>
  <si>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</si>
  <si>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</si>
  <si>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</si>
  <si>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</si>
  <si>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</si>
  <si>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</si>
  <si>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</si>
  <si>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</si>
  <si>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</si>
  <si>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</si>
  <si>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</si>
  <si>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</si>
  <si>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</si>
  <si>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</si>
  <si>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</si>
  <si>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</si>
  <si>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</si>
  <si>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</si>
  <si>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</si>
  <si>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</si>
  <si>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</si>
  <si>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</si>
  <si>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</si>
  <si>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</si>
  <si>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</si>
  <si>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</si>
  <si>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</si>
  <si>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</si>
  <si>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</si>
  <si>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</si>
  <si>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</si>
  <si>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</si>
  <si>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</si>
  <si>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</si>
  <si>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</si>
  <si>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</si>
  <si>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</si>
  <si>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</si>
  <si>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</si>
  <si>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</si>
  <si>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</si>
  <si>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</si>
  <si>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</si>
  <si>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</si>
  <si>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</si>
  <si>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</si>
  <si>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</si>
  <si>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</si>
  <si>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</si>
  <si>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</si>
  <si>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</si>
  <si>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</si>
  <si>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</si>
  <si>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</si>
  <si>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</si>
  <si>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</si>
  <si>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</si>
  <si>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</si>
  <si>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</si>
  <si>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</si>
  <si>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</si>
  <si>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</si>
  <si>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</si>
  <si>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</si>
  <si>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</si>
  <si>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</si>
  <si>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</si>
  <si>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</si>
  <si>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</si>
  <si>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</si>
  <si>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</si>
  <si>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</si>
  <si>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</si>
  <si>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</si>
  <si>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</si>
  <si>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</si>
  <si>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</si>
  <si>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</si>
  <si>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</si>
  <si>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</si>
  <si>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</si>
  <si>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</si>
  <si>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</si>
  <si>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</si>
  <si>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</si>
  <si>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</si>
  <si>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</si>
  <si>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</si>
  <si>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</si>
  <si>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</si>
  <si>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</si>
  <si>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</si>
  <si>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</si>
  <si>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</si>
  <si>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</si>
  <si>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</si>
  <si>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</si>
  <si>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</si>
  <si>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</si>
  <si>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</si>
  <si>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</si>
  <si>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</si>
  <si>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</si>
  <si>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</si>
  <si>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</si>
  <si>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</si>
  <si>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</si>
  <si>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</si>
  <si>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</si>
  <si>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</si>
  <si>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</si>
  <si>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</si>
  <si>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</si>
  <si>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</si>
  <si>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</si>
  <si>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</si>
  <si>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</si>
  <si>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</si>
  <si>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</si>
  <si>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</si>
  <si>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</si>
  <si>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</si>
  <si>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</si>
  <si>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</si>
  <si>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</si>
  <si>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</si>
  <si>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</si>
  <si>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</si>
  <si>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</si>
  <si>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</si>
  <si>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</si>
  <si>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</si>
  <si>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</si>
  <si>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</si>
  <si>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</si>
  <si>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</si>
  <si>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</si>
  <si>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</si>
  <si>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</si>
  <si>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</si>
  <si>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</si>
  <si>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</si>
  <si>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</si>
  <si>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</si>
  <si>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</si>
  <si>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</si>
  <si>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</si>
  <si>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</si>
  <si>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</si>
  <si>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</si>
  <si>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</si>
  <si>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</si>
  <si>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</si>
  <si>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</si>
  <si>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</si>
  <si>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</si>
  <si>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</si>
  <si>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</si>
  <si>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</si>
  <si>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</si>
  <si>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</si>
  <si>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</si>
  <si>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</si>
  <si>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</si>
  <si>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</si>
  <si>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</si>
  <si>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</si>
  <si>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</si>
  <si>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</si>
  <si>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</si>
  <si>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</si>
  <si>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</si>
  <si>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</si>
  <si>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</si>
  <si>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</si>
  <si>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</si>
  <si>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</si>
  <si>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</si>
  <si>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</si>
  <si>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</si>
  <si>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</si>
  <si>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</si>
  <si>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</si>
  <si>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</si>
  <si>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</si>
  <si>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</si>
  <si>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</si>
  <si>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</si>
  <si>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</si>
  <si>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</si>
  <si>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</si>
  <si>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</si>
  <si>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</si>
  <si>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</si>
  <si>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</si>
  <si>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</si>
  <si>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</si>
  <si>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</si>
  <si>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</si>
  <si>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</si>
  <si>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</si>
  <si>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</si>
  <si>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</si>
  <si>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</si>
  <si>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</si>
  <si>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</si>
  <si>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</si>
  <si>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</si>
  <si>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</si>
  <si>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</si>
  <si>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</si>
  <si>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</si>
  <si>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</si>
  <si>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</si>
  <si>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</si>
  <si>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</si>
  <si>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</si>
  <si>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</si>
  <si>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</si>
  <si>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</si>
  <si>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</si>
  <si>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</si>
  <si>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</si>
  <si>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</si>
  <si>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</si>
  <si>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</si>
  <si>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</si>
  <si>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</si>
  <si>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</si>
  <si>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</si>
  <si>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</si>
  <si>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</si>
  <si>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</si>
  <si>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</si>
  <si>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</si>
  <si>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</si>
  <si>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</si>
  <si>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</si>
  <si>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</si>
  <si>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</si>
  <si>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</si>
  <si>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</si>
  <si>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</si>
  <si>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</si>
  <si>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</si>
  <si>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</si>
  <si>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</si>
  <si>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</si>
  <si>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</si>
  <si>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</si>
  <si>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</si>
  <si>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</si>
  <si>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</si>
  <si>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</si>
  <si>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</si>
  <si>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</si>
  <si>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</si>
  <si>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</si>
  <si>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</si>
  <si>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</si>
  <si>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</si>
  <si>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</si>
  <si>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</si>
  <si>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</si>
  <si>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</si>
  <si>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</si>
  <si>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</si>
  <si>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</si>
  <si>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</si>
  <si>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</si>
  <si>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</si>
  <si>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</si>
  <si>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</si>
  <si>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</si>
  <si>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</si>
  <si>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</si>
  <si>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</si>
  <si>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</si>
  <si>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</si>
  <si>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</si>
  <si>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</si>
  <si>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</si>
  <si>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</si>
  <si>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</si>
  <si>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</si>
  <si>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</si>
  <si>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</si>
  <si>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</si>
  <si>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</si>
  <si>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</si>
  <si>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</si>
  <si>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</si>
  <si>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</si>
  <si>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</si>
  <si>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</si>
  <si>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</si>
  <si>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</si>
  <si>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</si>
  <si>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</si>
  <si>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</si>
  <si>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</si>
  <si>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</si>
  <si>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</si>
  <si>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</si>
  <si>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</si>
  <si>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</si>
  <si>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</si>
  <si>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</si>
  <si>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</si>
  <si>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</si>
  <si>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</si>
  <si>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</si>
  <si>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</si>
  <si>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</si>
  <si>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</si>
  <si>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</si>
  <si>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</si>
  <si>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</si>
  <si>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</si>
  <si>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</si>
  <si>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</si>
  <si>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</si>
  <si>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</si>
  <si>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</si>
  <si>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</si>
  <si>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</si>
  <si>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</si>
  <si>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</si>
  <si>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</si>
  <si>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</si>
  <si>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</si>
  <si>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</si>
  <si>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</si>
  <si>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</si>
  <si>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</si>
  <si>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</si>
  <si>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</si>
  <si>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</si>
  <si>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</si>
  <si>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</si>
  <si>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</si>
  <si>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</si>
  <si>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</si>
  <si>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</si>
  <si>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</si>
  <si>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</si>
  <si>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</si>
  <si>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</si>
  <si>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</si>
  <si>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</si>
  <si>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</si>
  <si>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</si>
  <si>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</si>
  <si>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</si>
  <si>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</si>
  <si>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</si>
  <si>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</si>
  <si>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</si>
  <si>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</si>
  <si>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</si>
  <si>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</si>
  <si>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</si>
  <si>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</si>
  <si>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</si>
  <si>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</si>
  <si>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</si>
  <si>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</si>
  <si>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</si>
  <si>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</si>
  <si>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</si>
  <si>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</si>
  <si>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</si>
  <si>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</si>
  <si>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</si>
  <si>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</si>
  <si>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</si>
  <si>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</si>
  <si>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</si>
  <si>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</si>
  <si>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</si>
  <si>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</si>
  <si>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</si>
  <si>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</si>
  <si>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</si>
  <si>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</si>
  <si>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</si>
  <si>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</si>
  <si>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</si>
  <si>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</si>
  <si>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</si>
  <si>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</si>
  <si>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</si>
  <si>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</si>
  <si>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</si>
  <si>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</si>
  <si>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</si>
  <si>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</si>
  <si>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</si>
  <si>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</si>
  <si>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</si>
  <si>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</si>
  <si>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</si>
  <si>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</si>
  <si>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</si>
  <si>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</si>
  <si>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</si>
  <si>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</si>
  <si>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</si>
  <si>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</si>
  <si>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</si>
  <si>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</si>
  <si>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</si>
  <si>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</si>
  <si>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</si>
  <si>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</si>
  <si>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</si>
  <si>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</si>
  <si>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</si>
  <si>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</si>
  <si>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</si>
  <si>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</si>
  <si>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</si>
  <si>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</si>
  <si>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</si>
  <si>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</si>
  <si>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</si>
  <si>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</si>
  <si>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</si>
  <si>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</si>
  <si>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</si>
  <si>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</si>
  <si>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</si>
  <si>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</si>
  <si>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</si>
  <si>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</si>
  <si>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</si>
  <si>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</si>
  <si>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</si>
  <si>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</si>
  <si>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</si>
  <si>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</si>
  <si>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</si>
  <si>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</si>
  <si>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</si>
  <si>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</si>
  <si>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</si>
  <si>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</si>
  <si>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</si>
  <si>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</si>
  <si>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</si>
  <si>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</si>
  <si>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</si>
  <si>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</si>
  <si>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</si>
  <si>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</si>
  <si>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</si>
  <si>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</si>
  <si>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</si>
  <si>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</si>
  <si>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</si>
  <si>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</si>
  <si>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</si>
  <si>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</si>
  <si>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</si>
  <si>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</si>
  <si>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</si>
  <si>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</si>
  <si>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</si>
  <si>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</si>
  <si>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</si>
  <si>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</si>
  <si>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</si>
  <si>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</si>
  <si>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</si>
  <si>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</si>
  <si>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</si>
  <si>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</si>
  <si>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</si>
  <si>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</si>
  <si>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</si>
  <si>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</si>
  <si>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</si>
  <si>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</si>
  <si>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</si>
  <si>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</si>
  <si>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</si>
  <si>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</si>
  <si>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</si>
  <si>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</si>
  <si>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</si>
  <si>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</si>
  <si>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</si>
  <si>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</si>
  <si>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</si>
  <si>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</si>
  <si>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</si>
  <si>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</si>
  <si>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</si>
  <si>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</si>
  <si>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</si>
  <si>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</si>
  <si>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</si>
  <si>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</si>
  <si>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</si>
  <si>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</si>
  <si>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</si>
  <si>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</si>
  <si>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</si>
  <si>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</si>
  <si>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</si>
  <si>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</si>
  <si>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</si>
  <si>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</si>
  <si>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</si>
  <si>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</si>
  <si>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</si>
  <si>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</si>
  <si>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</si>
  <si>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</si>
  <si>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</si>
  <si>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</si>
  <si>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</si>
  <si>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</si>
  <si>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</si>
  <si>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</si>
  <si>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</si>
  <si>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</si>
  <si>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</si>
  <si>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</si>
  <si>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</si>
  <si>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</si>
  <si>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</si>
  <si>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</si>
  <si>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</si>
  <si>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</si>
  <si>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</si>
  <si>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</si>
  <si>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</si>
  <si>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</si>
  <si>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</si>
  <si>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</si>
  <si>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</si>
  <si>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</si>
  <si>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</si>
  <si>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</si>
  <si>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</si>
  <si>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</si>
  <si>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</si>
  <si>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</si>
  <si>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</si>
  <si>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</si>
  <si>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</si>
  <si>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</si>
  <si>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</si>
  <si>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</si>
  <si>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</si>
  <si>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</si>
  <si>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</si>
  <si>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</si>
  <si>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</si>
  <si>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</si>
  <si>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</si>
  <si>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</si>
  <si>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</si>
  <si>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</si>
  <si>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</si>
  <si>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</si>
  <si>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</si>
  <si>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</si>
  <si>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</si>
  <si>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</si>
  <si>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</si>
  <si>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</si>
  <si>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</si>
  <si>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</si>
  <si>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</si>
  <si>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</si>
  <si>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</si>
  <si>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</si>
  <si>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</si>
  <si>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</si>
  <si>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</si>
  <si>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</si>
  <si>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</si>
  <si>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</si>
  <si>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</si>
  <si>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</si>
  <si>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</si>
  <si>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</si>
  <si>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</si>
  <si>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</si>
  <si>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</si>
  <si>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</si>
  <si>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</si>
  <si>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</si>
  <si>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</si>
  <si>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</si>
  <si>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</si>
  <si>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</si>
  <si>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</si>
  <si>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</si>
  <si>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</si>
  <si>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</si>
  <si>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</si>
  <si>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</si>
  <si>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</si>
  <si>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</si>
  <si>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</si>
  <si>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</si>
  <si>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</si>
  <si>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</si>
  <si>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</si>
  <si>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</si>
  <si>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</si>
  <si>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</si>
  <si>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</si>
  <si>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</si>
  <si>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</si>
  <si>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</si>
  <si>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</si>
  <si>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</si>
  <si>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</si>
  <si>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</si>
  <si>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</si>
  <si>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</si>
  <si>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</si>
  <si>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</si>
  <si>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</si>
  <si>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</si>
  <si>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</si>
  <si>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</si>
  <si>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</si>
  <si>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</si>
  <si>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</si>
  <si>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</si>
  <si>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</si>
  <si>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</si>
  <si>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</si>
  <si>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</si>
  <si>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</si>
  <si>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</si>
  <si>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</si>
  <si>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</si>
  <si>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</si>
  <si>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</si>
  <si>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</si>
  <si>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</si>
  <si>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</si>
  <si>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</si>
  <si>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</si>
  <si>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</si>
  <si>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</si>
  <si>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</si>
  <si>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</si>
  <si>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</si>
  <si>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</si>
  <si>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</si>
  <si>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</si>
  <si>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</si>
  <si>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</si>
  <si>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</si>
  <si>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</si>
  <si>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</si>
  <si>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</si>
  <si>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</si>
  <si>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</si>
  <si>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</si>
  <si>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</si>
  <si>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</si>
  <si>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</si>
  <si>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</si>
  <si>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</si>
  <si>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</si>
  <si>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</si>
  <si>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</si>
  <si>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</si>
  <si>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</si>
  <si>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</si>
  <si>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</si>
  <si>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</si>
  <si>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</si>
  <si>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</si>
  <si>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</si>
  <si>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</si>
  <si>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</si>
  <si>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</si>
  <si>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</si>
  <si>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</si>
  <si>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</si>
  <si>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</si>
  <si>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</si>
  <si>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</si>
  <si>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</si>
  <si>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</si>
  <si>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</si>
  <si>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</si>
  <si>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</si>
  <si>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</si>
  <si>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</si>
  <si>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</si>
  <si>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</si>
  <si>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</si>
  <si>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</si>
  <si>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</si>
  <si>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</si>
  <si>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</si>
  <si>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</si>
  <si>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</si>
  <si>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</si>
  <si>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</si>
  <si>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</si>
  <si>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</si>
  <si>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</si>
  <si>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</si>
  <si>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</si>
  <si>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</si>
  <si>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</si>
  <si>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</si>
  <si>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</si>
  <si>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</si>
  <si>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</si>
  <si>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</si>
  <si>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</si>
  <si>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</si>
  <si>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</si>
  <si>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</si>
  <si>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</si>
  <si>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</si>
  <si>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</si>
  <si>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</si>
  <si>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</si>
  <si>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</si>
  <si>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</si>
  <si>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</si>
  <si>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</si>
  <si>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</si>
  <si>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</si>
  <si>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</si>
  <si>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</si>
  <si>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</si>
  <si>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</si>
  <si>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</si>
  <si>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</si>
  <si>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</si>
  <si>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</si>
  <si>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</si>
  <si>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</si>
  <si>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</si>
  <si>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</si>
  <si>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</si>
  <si>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</si>
  <si>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</si>
  <si>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</si>
  <si>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</si>
  <si>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</si>
  <si>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</si>
  <si>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</si>
  <si>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</si>
  <si>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</si>
  <si>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</si>
  <si>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</si>
  <si>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</si>
  <si>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</si>
  <si>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</si>
  <si>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</si>
  <si>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</si>
  <si>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</si>
  <si>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</si>
  <si>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</si>
  <si>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</si>
  <si>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</si>
  <si>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</si>
  <si>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</si>
  <si>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</si>
  <si>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</si>
  <si>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</si>
  <si>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</si>
  <si>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</si>
  <si>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</si>
  <si>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</si>
  <si>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</si>
  <si>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</si>
  <si>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</si>
  <si>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</si>
  <si>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</si>
  <si>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</si>
  <si>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</si>
  <si>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</si>
  <si>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</si>
  <si>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</si>
  <si>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</si>
  <si>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</si>
  <si>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</si>
  <si>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</si>
  <si>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</si>
  <si>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</si>
  <si>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</si>
  <si>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</si>
  <si>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</si>
  <si>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</si>
  <si>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</si>
  <si>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</si>
  <si>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</si>
  <si>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</si>
  <si>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</si>
  <si>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</si>
  <si>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</si>
  <si>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</si>
  <si>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</si>
  <si>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</si>
  <si>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</si>
  <si>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</si>
  <si>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</si>
  <si>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</si>
  <si>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</si>
  <si>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</si>
  <si>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</si>
  <si>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</si>
  <si>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</si>
  <si>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</si>
  <si>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</si>
  <si>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</si>
  <si>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</si>
  <si>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</si>
  <si>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</si>
  <si>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</si>
  <si>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</si>
  <si>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</si>
  <si>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</si>
  <si>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</si>
  <si>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</si>
  <si>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</si>
  <si>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</si>
  <si>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</si>
  <si>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</si>
  <si>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</si>
  <si>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</si>
  <si>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</si>
  <si>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</si>
  <si>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</si>
  <si>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</si>
  <si>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</si>
  <si>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</si>
  <si>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</si>
  <si>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</si>
  <si>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</si>
  <si>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</si>
  <si>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</si>
  <si>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</si>
  <si>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</si>
  <si>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</si>
  <si>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</si>
  <si>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</si>
  <si>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</si>
  <si>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</si>
  <si>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</si>
  <si>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</si>
  <si>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</si>
  <si>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</si>
  <si>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</si>
  <si>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</si>
  <si>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</si>
  <si>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</si>
  <si>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</si>
  <si>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</si>
  <si>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</si>
  <si>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</si>
  <si>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</si>
  <si>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</si>
  <si>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</si>
  <si>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</si>
  <si>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</si>
  <si>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</si>
  <si>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</si>
  <si>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</si>
  <si>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</si>
  <si>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</si>
  <si>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</si>
  <si>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</si>
  <si>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</si>
  <si>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</si>
  <si>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</si>
  <si>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</si>
  <si>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</si>
  <si>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</si>
  <si>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</si>
  <si>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</si>
  <si>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</si>
  <si>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</si>
  <si>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</si>
  <si>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</si>
  <si>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</si>
  <si>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</si>
  <si>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</si>
  <si>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</si>
  <si>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</si>
  <si>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</si>
  <si>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</si>
  <si>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</si>
  <si>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</si>
  <si>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</si>
  <si>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</si>
  <si>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</si>
  <si>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</si>
  <si>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</si>
  <si>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</si>
  <si>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</si>
  <si>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</si>
  <si>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</si>
  <si>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</si>
  <si>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</si>
  <si>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</si>
  <si>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</si>
  <si>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</si>
  <si>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</si>
  <si>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</si>
  <si>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</si>
  <si>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</si>
  <si>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</si>
  <si>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</si>
  <si>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</si>
  <si>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</si>
  <si>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</si>
  <si>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</si>
  <si>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</si>
  <si>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</si>
  <si>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</si>
  <si>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</si>
  <si>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</si>
  <si>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</si>
  <si>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</si>
  <si>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</si>
  <si>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</si>
  <si>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</si>
  <si>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</si>
  <si>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</si>
  <si>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</si>
  <si>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</si>
  <si>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</si>
  <si>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</si>
  <si>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</si>
  <si>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</si>
  <si>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</si>
  <si>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</si>
  <si>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</si>
  <si>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</si>
  <si>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</si>
  <si>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</si>
  <si>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</si>
  <si>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</si>
  <si>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</si>
  <si>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</si>
  <si>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</si>
  <si>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</si>
  <si>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</si>
  <si>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</si>
  <si>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</si>
  <si>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</si>
  <si>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</si>
  <si>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</si>
  <si>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</si>
  <si>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</si>
  <si>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</si>
  <si>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</si>
  <si>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</si>
  <si>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</si>
  <si>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</si>
  <si>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</si>
  <si>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</si>
  <si>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</si>
  <si>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</si>
  <si>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</si>
  <si>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</si>
  <si>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</si>
  <si>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</si>
  <si>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</si>
  <si>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</si>
  <si>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</si>
  <si>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</si>
  <si>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</si>
  <si>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</si>
  <si>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</si>
  <si>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</si>
  <si>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</si>
  <si>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</si>
  <si>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</si>
  <si>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</si>
  <si>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</si>
  <si>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</si>
  <si>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</si>
  <si>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</si>
  <si>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</si>
  <si>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</si>
  <si>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</si>
  <si>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</si>
  <si>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</si>
  <si>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</si>
  <si>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</si>
  <si>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</si>
  <si>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</si>
  <si>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</si>
  <si>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</si>
  <si>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</si>
  <si>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</si>
  <si>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</si>
  <si>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</si>
  <si>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</si>
  <si>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</si>
  <si>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</si>
  <si>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</si>
  <si>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</si>
  <si>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</si>
  <si>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</si>
  <si>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</si>
  <si>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</si>
  <si>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</si>
  <si>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</si>
  <si>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</si>
  <si>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</si>
  <si>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</si>
  <si>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</si>
  <si>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</si>
  <si>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</si>
  <si>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</si>
  <si>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</si>
  <si>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</si>
  <si>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</si>
  <si>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</si>
  <si>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</si>
  <si>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</si>
  <si>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</si>
  <si>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</si>
  <si>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</si>
  <si>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</si>
  <si>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</si>
  <si>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</si>
  <si>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</si>
  <si>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</si>
  <si>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</si>
  <si>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</si>
  <si>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</si>
  <si>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</si>
  <si>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</si>
  <si>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</si>
  <si>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</si>
  <si>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</si>
  <si>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</si>
  <si>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</si>
  <si>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</si>
  <si>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</si>
  <si>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</si>
  <si>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</si>
  <si>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</si>
  <si>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</si>
  <si>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</si>
  <si>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</si>
  <si>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</si>
  <si>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</si>
  <si>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</si>
  <si>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</si>
  <si>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</si>
  <si>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</si>
  <si>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</si>
  <si>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</si>
  <si>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</si>
  <si>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</si>
  <si>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</si>
  <si>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</si>
  <si>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</si>
  <si>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</si>
  <si>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</si>
  <si>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</si>
  <si>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</si>
  <si>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</si>
  <si>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</si>
  <si>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</si>
  <si>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</si>
  <si>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</si>
  <si>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</si>
  <si>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</si>
  <si>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</si>
  <si>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</si>
  <si>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</si>
  <si>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</si>
  <si>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</si>
  <si>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</si>
  <si>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</si>
  <si>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</si>
  <si>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</si>
  <si>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</si>
  <si>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</si>
  <si>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</si>
  <si>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</si>
  <si>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</si>
  <si>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</si>
  <si>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</si>
  <si>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</si>
  <si>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</si>
  <si>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</si>
  <si>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</si>
  <si>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</si>
  <si>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</si>
  <si>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</si>
  <si>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</si>
  <si>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</si>
  <si>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</si>
  <si>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</si>
  <si>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</si>
  <si>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</si>
  <si>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</si>
  <si>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</si>
  <si>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</si>
  <si>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</si>
  <si>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</si>
  <si>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</si>
  <si>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</si>
  <si>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</si>
  <si>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</si>
  <si>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</si>
  <si>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</si>
  <si>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</si>
  <si>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</si>
  <si>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</si>
  <si>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</si>
  <si>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</si>
  <si>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</si>
  <si>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</si>
  <si>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</si>
  <si>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</si>
  <si>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</si>
  <si>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</si>
  <si>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</si>
  <si>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</si>
  <si>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</si>
  <si>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</si>
  <si>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</si>
  <si>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</si>
  <si>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</si>
  <si>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</si>
  <si>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</si>
  <si>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</si>
  <si>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</si>
  <si>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</si>
  <si>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</si>
  <si>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</si>
  <si>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</si>
  <si>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</si>
  <si>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</si>
  <si>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</si>
  <si>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</si>
  <si>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</si>
  <si>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</si>
  <si>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</si>
  <si>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</si>
  <si>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</si>
  <si>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</si>
  <si>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</si>
  <si>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</si>
  <si>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</si>
  <si>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</si>
  <si>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</si>
  <si>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</si>
  <si>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</si>
  <si>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</si>
  <si>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</si>
  <si>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</si>
  <si>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</si>
  <si>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</si>
  <si>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</si>
  <si>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</si>
  <si>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</si>
  <si>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</si>
  <si>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</si>
  <si>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</si>
  <si>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</si>
  <si>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</si>
  <si>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</si>
  <si>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</si>
  <si>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</si>
  <si>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</si>
  <si>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</si>
  <si>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</si>
  <si>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</si>
  <si>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</si>
  <si>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</si>
  <si>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</si>
  <si>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</si>
  <si>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</si>
  <si>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</si>
  <si>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</si>
  <si>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</si>
  <si>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</si>
  <si>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</si>
  <si>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</si>
  <si>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</si>
  <si>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</si>
  <si>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</si>
  <si>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</si>
  <si>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</si>
  <si>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</si>
  <si>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</si>
  <si>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</si>
  <si>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</si>
  <si>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</si>
  <si>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</si>
  <si>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</si>
  <si>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</si>
  <si>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</si>
  <si>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</si>
  <si>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</si>
  <si>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</si>
  <si>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</si>
  <si>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</si>
  <si>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</si>
  <si>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</si>
  <si>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</si>
  <si>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</si>
  <si>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</si>
  <si>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</si>
  <si>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</si>
  <si>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</si>
  <si>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</si>
  <si>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</si>
  <si>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</si>
  <si>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</si>
  <si>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</si>
  <si>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</si>
  <si>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</si>
  <si>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</si>
  <si>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</si>
  <si>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</si>
  <si>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</si>
  <si>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</si>
  <si>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</si>
  <si>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</si>
  <si>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</si>
  <si>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</si>
  <si>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</si>
  <si>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</si>
  <si>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</si>
  <si>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</si>
  <si>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</si>
  <si>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</si>
  <si>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</si>
  <si>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</si>
  <si>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</si>
  <si>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</si>
  <si>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</si>
  <si>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</si>
  <si>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</si>
  <si>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</si>
  <si>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</si>
  <si>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</si>
  <si>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</si>
  <si>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</si>
  <si>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</si>
  <si>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</si>
  <si>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</si>
  <si>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</si>
  <si>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</si>
  <si>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</si>
  <si>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</si>
  <si>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</si>
  <si>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</si>
  <si>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</si>
  <si>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</si>
  <si>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</si>
  <si>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</si>
  <si>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</si>
  <si>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</si>
  <si>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</si>
  <si>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</si>
  <si>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</si>
  <si>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</si>
  <si>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</si>
  <si>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</si>
  <si>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</si>
  <si>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</si>
  <si>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</si>
  <si>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</si>
  <si>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</si>
  <si>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</si>
  <si>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</si>
  <si>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</si>
  <si>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</si>
  <si>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</si>
  <si>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</si>
  <si>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</si>
  <si>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</si>
  <si>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</si>
  <si>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</si>
  <si>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</si>
  <si>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</si>
  <si>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</si>
  <si>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</si>
  <si>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</si>
  <si>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</si>
  <si>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</si>
  <si>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</si>
  <si>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</si>
  <si>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</si>
  <si>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</si>
  <si>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</si>
  <si>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</si>
  <si>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</si>
  <si>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</si>
  <si>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</si>
  <si>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</si>
  <si>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</si>
  <si>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</si>
  <si>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</si>
  <si>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</si>
  <si>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</si>
  <si>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</si>
  <si>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</si>
  <si>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</si>
  <si>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</si>
  <si>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</si>
  <si>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</si>
  <si>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</si>
  <si>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</si>
  <si>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</si>
  <si>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</si>
  <si>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</si>
  <si>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</si>
  <si>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</si>
  <si>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</si>
  <si>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</si>
  <si>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</si>
  <si>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</si>
  <si>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</si>
  <si>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</si>
  <si>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</si>
  <si>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</si>
  <si>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</si>
  <si>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</si>
  <si>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</si>
  <si>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</si>
  <si>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</si>
  <si>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</si>
  <si>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</si>
  <si>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</si>
  <si>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</si>
  <si>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</si>
  <si>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</si>
  <si>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</si>
  <si>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</si>
  <si>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</si>
  <si>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</si>
  <si>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</si>
  <si>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</si>
  <si>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</si>
  <si>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</si>
  <si>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</si>
  <si>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</si>
  <si>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</si>
  <si>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</si>
  <si>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</si>
  <si>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</si>
  <si>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</si>
  <si>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</si>
  <si>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</si>
  <si>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</si>
  <si>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</si>
  <si>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</si>
  <si>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</si>
  <si>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</si>
  <si>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</si>
  <si>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</si>
  <si>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</si>
  <si>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</si>
  <si>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</si>
  <si>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</si>
  <si>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</si>
  <si>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</si>
  <si>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</si>
  <si>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</si>
  <si>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</si>
  <si>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</si>
  <si>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</si>
  <si>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</si>
  <si>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</si>
  <si>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</si>
  <si>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</si>
  <si>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</si>
  <si>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</si>
  <si>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</si>
  <si>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</si>
  <si>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</si>
  <si>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</si>
  <si>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</si>
  <si>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</si>
  <si>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</si>
  <si>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</si>
  <si>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</si>
  <si>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</si>
  <si>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</si>
  <si>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</si>
  <si>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</si>
  <si>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</si>
  <si>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</si>
  <si>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</si>
  <si>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</si>
  <si>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</si>
  <si>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</si>
  <si>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</si>
  <si>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</si>
  <si>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</si>
  <si>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</si>
  <si>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</si>
  <si>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</si>
  <si>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</si>
  <si>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</si>
  <si>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</si>
  <si>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</si>
  <si>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</si>
  <si>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</si>
  <si>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</si>
  <si>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</si>
  <si>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</si>
  <si>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</si>
  <si>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</si>
  <si>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</si>
  <si>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</si>
  <si>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</si>
  <si>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</si>
  <si>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</si>
  <si>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</si>
  <si>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</si>
  <si>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</si>
  <si>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</si>
  <si>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</si>
  <si>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</si>
  <si>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</si>
  <si>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</si>
  <si>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</si>
  <si>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</si>
  <si>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</si>
  <si>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</si>
  <si>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</si>
  <si>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</si>
  <si>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</si>
  <si>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</si>
  <si>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</si>
  <si>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</si>
  <si>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</si>
  <si>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</si>
  <si>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</si>
  <si>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</si>
  <si>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</si>
  <si>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</si>
  <si>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</si>
  <si>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</si>
  <si>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</si>
  <si>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</si>
  <si>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</si>
  <si>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</si>
  <si>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</si>
  <si>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</si>
  <si>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</si>
  <si>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</si>
  <si>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</si>
  <si>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</si>
  <si>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</si>
  <si>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</si>
  <si>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</si>
  <si>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</si>
  <si>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</si>
  <si>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</si>
  <si>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</si>
  <si>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</si>
  <si>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</si>
  <si>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</si>
  <si>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</si>
  <si>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</si>
  <si>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</si>
  <si>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</si>
  <si>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</si>
  <si>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</si>
  <si>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</si>
  <si>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</si>
  <si>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</si>
  <si>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</si>
  <si>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</si>
  <si>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</si>
  <si>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</si>
  <si>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</si>
  <si>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</si>
  <si>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</si>
  <si>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</si>
  <si>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</si>
  <si>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</si>
  <si>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</si>
  <si>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</si>
  <si>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</si>
  <si>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</si>
  <si>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</si>
  <si>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</si>
  <si>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</si>
  <si>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</si>
  <si>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</si>
  <si>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</si>
  <si>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</si>
  <si>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</si>
  <si>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</si>
  <si>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</si>
  <si>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</si>
  <si>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</si>
  <si>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</si>
  <si>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</si>
  <si>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</si>
  <si>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</si>
  <si>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</si>
  <si>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</si>
  <si>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</si>
  <si>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</si>
  <si>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</si>
  <si>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PCM-20251126-00001107</t>
  </si>
  <si>
    <t xml:space="preserve">EM Team at site </t>
  </si>
  <si>
    <t xml:space="preserve">ETA 120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</si>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</sst>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164"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3" dataDxfId="22" headerRowBorderDxfId="20" tableBorderDxfId="21">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D12" sqref="D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324.71411192129744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45987.662537847224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45987.662537847224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45987.662537847224</v>
      </c>
      <c r="H5" s="135"/>
      <c r="I5" s="137" t="str">
        <f>IFERROR(VLOOKUP(D5,DB!A:F,6,0),"")</f>
        <v/>
      </c>
      <c r="J5" s="137" t="str">
        <f>IFERROR(VLOOKUP(D5,DB!A:G,7,0),"")</f>
        <v/>
      </c>
      <c r="K5" s="133"/>
      <c r="L5" s="132" t="str">
        <f>IFERROR(VLOOKUP(D5,DB!A:I,9,0),"")</f>
        <v/>
      </c>
    </row>
    <row r="6" spans="1:15" s="61" customFormat="1" ht="15" customHeight="1">
      <c r="A6" s="138"/>
      <c r="B6" s="137" t="str">
        <f>IFERROR(VLOOKUP(D6,DB!A:K,11,0),"")</f>
        <v>R1</v>
      </c>
      <c r="C6" s="137"/>
      <c r="D6" s="56" t="s">
        <v>11051</v>
      </c>
      <c r="E6" s="136"/>
      <c r="F6" s="135"/>
      <c r="G6" s="134">
        <f ca="1">IFERROR(NOW()-F6,"-")</f>
        <v>45987.662537847224</v>
      </c>
      <c r="H6" s="135"/>
      <c r="I6" s="137" t="str">
        <f>IFERROR(VLOOKUP(D6,DB!A:F,6,0),"")</f>
        <v>SCECO</v>
      </c>
      <c r="J6" s="137" t="str">
        <f>IFERROR(VLOOKUP(D6,DB!A:G,7,0),"")</f>
        <v>Dead</v>
      </c>
      <c r="K6" s="133"/>
      <c r="L6" s="132" t="str">
        <f>IFERROR(VLOOKUP(D6,DB!A:I,9,0),"")</f>
        <v>Latis</v>
      </c>
    </row>
    <row r="7" spans="1:15" s="61" customFormat="1" ht="15" customHeight="1">
      <c r="A7" s="138"/>
      <c r="B7" s="137" t="str">
        <f>IFERROR(VLOOKUP(D7,DB!A:K,11,0),"")</f>
        <v/>
      </c>
      <c r="C7" s="137"/>
      <c r="D7" s="56"/>
      <c r="E7" s="136"/>
      <c r="F7" s="135"/>
      <c r="G7" s="134">
        <f ca="1">IFERROR(NOW()-F7,"-")</f>
        <v>45987.662537847224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45987.662537847224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45987.662537847224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45987.662537847224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45987.662537847224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45987.662537847224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45987.662537847224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45987.662537847224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45987.662537847224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45987.662537847224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45987.662537847224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45987.662537847224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45987.662537847224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45987.662537847224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45987.662537847224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45987.662537847224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45987.662537847224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45987.662537847224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45987.662537847224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45987.662537847224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45987.662537847224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45987.662537847224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45987.662537847224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45987.662537847224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45987.662537847224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45987.662537847224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45987.662537847224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45987.662537847224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45987.662537847224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45987.662537847224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45987.662537847224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45987.662537847224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45987.662537847224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45987.662537847224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45987.662537847224</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45987.662537847224</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45987.662537847224</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45987.662537847224</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45987.662537847224</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45987.662537847224</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45987.662537847224</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45987.662537847224</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45987.662537847224</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45987.662537847224</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45987.662537847224</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200CA7EF-FB65-4725-A35C-76A8BE2047AD}"/>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162.66269988426211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3.2751188657421153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45987.662537847224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45987.662537847224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45987.662537847224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45987.662537847224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45987.662537847224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45987.662537847224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45987.662537847224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45987.662537847224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45987.662537847224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45987.662537847224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45987.662537847224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45987.662537847224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45987.662537847224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45987.662537847224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45987.662537847224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45987.662537847224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45987.662537847224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45987.662537847224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45987.662537847224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45987.662537847224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45987.662537847224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45987.662537847224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45987.662537847224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45987.662537847224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45987.662537847224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45987.662537847224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45987.662537847224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45987.662537847224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45987.662537847224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45987.662537847224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45987.662537847224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45987.662537847224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45987.662537847224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45987.662537847224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45987.662537847224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45987.662537847224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45987.662537847224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45987.662537847224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45987.662537847224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45987.662537847224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45987.662537847224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45987.662537847224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45987.662537847224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45987.662537847224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45987.662537847224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45987.662537847224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45987.662537847224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45987.662537847224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45987.662537847224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45987.662537847224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45987.662537847224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45987.662537847224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45987.662537847224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45987.662537847224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45987.662537847224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45987.662537847224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45987.662537847224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45987.662537847224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45987.662537847224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45987.662537847224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45987.662537847224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45987.662537847224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45987.662537847224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45987.662537847224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45987.662537847224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45987.662537847224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45987.662537847224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45987.662537847224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45987.662537847224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45987.662537847224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45987.662537847224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45987.662537847224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45987.662537847224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45987.662537847224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45987.662537847224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45987.662537847224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45987.662537847224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45987.662537847224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45987.662537847224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45987.662537847224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45987.662537847224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45987.662537847224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45987.662537847224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45987.662537847224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45987.662537847224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45987.662537847224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45987.662537847224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45987.662537847224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45987.662537847224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45987.662537847224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45987.662537847224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45987.662537847224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45987.662537847224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45987.662537847224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45987.662537847224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45987.662537847224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45987.662537847224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45987.662537847224</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45987.662537847224</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45987.662537847224</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22"/>
      <c r="E2" s="18"/>
      <c r="F2" s="20"/>
      <c r="G2" s="21">
        <f t="shared" ref="G2:G45" ca="1" si="0">IFERROR(NOW()-F2,"-")</f>
        <v>45987.662537847224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45987.662537847224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45987.662537847224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45987.662537847224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45987.662537847224</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45987.662537847224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45987.662537847224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45987.662537847224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45987.662537847224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45987.662537847224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45987.662537847224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45987.662537847224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45987.662537847224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45987.662537847224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45987.662537847224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45987.662537847224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45987.662537847224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45987.662537847224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45987.662537847224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45987.662537847224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45987.662537847224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45987.662537847224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45987.662537847224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45987.662537847224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45987.662537847224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45987.662537847224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45987.662537847224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45987.662537847224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45987.662537847224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45987.662537847224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45987.662537847224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45987.662537847224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45987.662537847224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45987.662537847224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45987.662537847224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45987.662537847224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45987.662537847224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45987.662537847224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45987.662537847224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45987.662537847224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45987.662537847224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45987.662537847224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45987.662537847224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45987.662537847224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45987.662537847224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45987.662537847224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45987.662537847224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45987.662537847224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45987.662537847224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45987.662537847224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45987.662537847224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45987.662537847224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45987.662537847224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45987.662537847224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45987.662537847224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45987.662537847224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45987.662537847224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45987.662537847224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45987.662537847224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45987.662537847224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45987.662537847224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45987.662537847224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45987.662537847224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45987.662537847224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45987.662537847224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45987.662537847224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45987.662537847224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45987.662537847224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45987.662537847224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45987.662537847224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45987.662537847224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45987.662537847224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45987.662537847224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45987.662537847224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45987.662537847224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45987.662537847224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45987.662537847224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45987.662537847224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45987.662537847224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45987.662537847224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45987.662537847224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45987.662537847224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45987.662537847224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45987.662537847224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45987.662537847224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45987.662537847224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45987.662537847224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45987.662537847224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45987.662537847224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45987.662537847224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45987.662537847224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45987.662537847224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45987.662537847224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45987.662537847224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45987.662537847224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45987.662537847224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45987.662537847224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45987.662537847224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45987.662537847224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45987.662537847224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45987.662537847224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45987.662537847224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45987.662537847224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45987.662537847224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45987.662537847224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45987.662537847224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45987.662537847224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45987.662537847224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45987.662537847224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45987.662537847224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45987.662537847224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45987.662537847224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45987.662537847224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45987.662537847224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45987.662537847224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45987.662537847224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45987.662537847224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45987.662537847224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45987.662537847224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45987.662537847224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45987.662537847224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45987.662537847224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45987.662537847224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45987.662537847224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45987.662537847224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45987.662537847224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45987.662537847224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45987.662537847224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45987.662537847224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45987.662537847224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45987.662537847224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45987.662537847224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45987.662537847224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45987.662537847224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45987.662537847224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45987.662537847224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45987.662537847224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45987.662537847224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45987.662537847224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45987.662537847224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45987.662537847224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45987.662537847224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45987.662537847224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45987.662537847224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45987.662537847224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45987.662537847224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45987.662537847224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45987.662537847224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45987.662537847224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45987.662537847224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45987.662537847224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45987.662537847224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45987.662537847224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45987.662537847224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45987.662537847224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45987.662537847224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45987.662537847224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45987.662537847224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45987.662537847224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45987.662537847224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45987.662537847224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45987.662537847224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45987.662537847224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45987.662537847224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45987.662537847224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45987.662537847224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45987.662537847224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45987.662537847224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45987.662537847224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45987.662537847224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45987.662537847224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45987.662537847224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45987.662537847224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45987.662537847224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45987.662537847224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45987.662537847224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45987.662537847224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45987.662537847224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45987.662537847224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45987.662537847224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45987.662537847224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45987.662537847224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45987.662537847224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45987.662537847224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45987.662537847224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45987.662537847224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45987.662537847224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45987.662537847224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45987.662537847224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45987.662537847224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45987.662537847224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45987.662537847224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45987.662537847224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45987.662537847224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45987.662537847224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45987.662537847224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45987.662537847224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45987.662537847224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45987.662537847224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45987.662537847224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45987.662537847224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45987.662537847224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45987.662537847224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45987.662537847224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45987.662537847224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45987.662537847224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45987.662537847224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45987.662537847224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45987.662537847224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45987.662537847224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45987.662537847224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45987.662537847224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45987.662537847224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45987.662537847224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45987.662537847224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45987.662537847224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45987.662537847224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45987.662537847224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45987.662537847224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45987.662537847224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45987.662537847224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45987.662537847224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45987.662537847224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45987.662537847224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45987.662537847224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45987.662537847224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45987.662537847224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45987.662537847224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45987.662537847224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45987.662537847224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45987.662537847224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45987.662537847224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45987.662537847224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45987.662537847224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45987.662537847224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45987.662537847224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45987.662537847224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45987.662537847224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45987.662537847224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45987.662537847224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45987.662537847224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45987.662537847224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45987.662537847224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45987.662537847224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45987.662537847224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45987.662537847224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45987.662537847224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45987.662537847224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45987.662537847224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45987.662537847224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45987.662537847224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45987.662537847224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45987.662537847224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45987.662537847224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45987.662537847224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45987.662537847224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45987.662537847224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45987.662537847224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45987.662537847224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45987.662537847224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45987.662537847224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45987.662537847224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45987.662537847224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45987.662537847224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45987.662537847224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45987.662537847224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45987.662537847224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45987.662537847224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45987.662537847224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45987.662537847224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45987.662537847224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45987.662537847224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45987.662537847224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45987.662537847224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45987.662537847224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45987.662537847224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45987.662537847224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45987.662537847224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45987.662537847224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45987.662537847224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45987.662537847224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45987.662537847224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45987.662537847224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45987.662537847224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45987.662537847224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45987.662537847224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45987.662537847224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45987.662537847224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45987.662537847224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45987.662537847224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45987.662537847224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45987.662537847224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45987.662537847224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45987.662537847224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45987.662537847224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45987.662537847224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45987.662537847224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45987.662537847224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45987.662537847224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45987.662537847224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45987.662537847224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45987.662537847224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45987.662537847224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45987.662537847224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45987.662537847224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45987.662537847224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45987.662537847224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45987.662537847224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45987.662537847224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45987.662537847224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45987.662537847224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45987.662537847224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45987.662537847224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45987.662537847224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45987.662537847224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45987.662537847224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45987.662537847224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45987.662537847224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45987.662537847224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45987.662537847224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45987.662537847224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45987.662537847224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45987.662537847224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45987.662537847224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45987.662537847224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45987.662537847224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45987.662537847224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45987.662537847224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45987.662537847224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45987.662537847224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45987.662537847224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45987.662537847224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45987.662537847224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45987.662537847224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45987.662537847224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45987.662537847224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45987.662537847224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45987.662537847224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45987.662537847224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45987.662537847224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45987.662537847224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45987.662537847224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45987.662537847224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45987.662537847224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45987.662537847224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45987.662537847224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45987.662537847224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45987.662537847224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45987.662537847224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45987.662537847224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45987.662537847224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45987.662537847224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45987.662537847224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45987.662537847224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45987.662537847224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45987.662537847224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45987.662537847224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45987.662537847224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45987.662537847224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45987.662537847224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45987.662537847224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45987.662537847224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45987.662537847224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45987.662537847224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45987.662537847224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45987.662537847224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45987.662537847224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45987.662537847224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45987.662537847224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45987.662537847224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45987.662537847224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45987.662537847224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45987.662537847224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45987.662537847224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45987.662537847224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45987.662537847224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45987.662537847224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45987.662537847224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45987.662537847224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45987.662537847224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45987.662537847224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45987.662537847224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45987.662537847224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45987.662537847224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45987.662537847224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45987.662537847224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45987.662537847224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45987.662537847224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45987.662537847224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45987.662537847224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45987.662537847224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45987.662537847224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45987.662537847224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45987.662537847224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45987.662537847224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45987.662537847224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45987.662537847224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45987.662537847224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45987.662537847224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45987.662537847224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45987.662537847224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45987.662537847224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45987.662537847224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45987.662537847224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45987.662537847224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45987.662537847224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45987.662537847224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45987.662537847224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45987.662537847224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45987.662537847224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45987.662537847224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45987.662537847224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45987.662537847224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45987.662537847224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45987.662537847224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45987.662537847224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45987.662537847224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45987.662537847224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45987.662537847224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45987.662537847224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45987.662537847224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45987.662537847224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45987.662537847224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45987.662537847224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45987.662537847224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45987.662537847224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45987.662537847224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45987.662537847224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45987.662537847224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45987.662537847224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45987.662537847224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45987.662537847224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45987.662537847224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45987.662537847224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45987.662537847224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45987.662537847224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45987.662537847224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45987.662537847224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45987.662537847224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45987.662537847224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45987.662537847224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45987.662537847224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45987.662537847224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45987.662537847224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45987.662537847224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45987.662537847224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45987.662537847224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45987.662537847224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45987.662537847224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45987.662537847224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45987.662537847224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45987.662537847224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45987.662537847224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45987.662537847224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45987.662537847224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45987.662537847224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45987.662537847224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45987.662537847224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45987.662537847224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45987.662537847224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45987.662537847224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45987.662537847224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45987.662537847224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45987.662537847224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45987.662537847224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45987.662537847224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45987.662537847224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45987.662537847224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45987.662537847224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45987.662537847224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45987.662537847224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45987.662537847224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45987.662537847224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45987.662537847224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45987.662537847224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45987.662537847224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45987.662537847224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45987.662537847224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45987.662537847224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45987.662537847224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45987.662537847224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45987.662537847224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45987.662537847224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45987.662537847224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45987.662537847224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45987.662537847224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45987.662537847224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45987.662537847224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45987.662537847224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45987.662537847224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45987.662537847224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45987.662537847224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45987.662537847224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45987.662537847224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45987.662537847224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45987.662537847224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45987.662537847224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45987.662537847224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45987.662537847224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45987.662537847224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45987.662537847224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45987.662537847224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45987.662537847224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45987.662537847224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45987.662537847224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45987.662537847224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45987.662537847224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45987.662537847224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45987.662537847224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45987.662537847224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45987.662537847224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45987.662537847224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45987.662537847224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45987.662537847224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45987.662537847224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45987.662537847224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45987.662537847224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45987.662537847224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45987.662537847224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45987.662537847224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45987.662537847224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45987.662537847224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45987.662537847224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45987.662537847224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45987.662537847224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45987.662537847224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45987.662537847224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45987.662537847224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45987.662537847224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45987.662537847224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45987.662537847224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45987.662537847224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45987.662537847224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45987.662537847224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45987.662537847224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45987.662537847224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45987.662537847224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45987.662537847224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45987.662537847224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45987.662537847224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45987.662537847224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45987.662537847224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45987.662537847224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45987.662537847224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45987.662537847224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45987.662537847224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45987.662537847224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45987.662537847224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45987.662537847224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45987.662537847224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45987.662537847224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45987.662537847224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45987.662537847224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45987.662537847224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45987.662537847224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45987.662537847224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45987.662537847224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45987.662537847224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45987.662537847224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45987.662537847224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45987.662537847224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45987.662537847224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45987.662537847224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45987.662537847224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45987.662537847224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45987.662537847224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45987.662537847224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45987.662537847224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45987.662537847224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45987.662537847224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45987.662537847224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45987.662537847224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45987.662537847224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45987.662537847224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45987.662537847224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45987.662537847224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45987.662537847224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45987.662537847224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45987.662537847224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45987.662537847224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45987.662537847224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45987.662537847224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45987.662537847224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45987.662537847224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45987.662537847224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45987.662537847224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45987.662537847224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45987.662537847224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45987.662537847224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45987.662537847224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45987.662537847224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45987.662537847224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45987.662537847224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45987.662537847224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45987.662537847224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45987.662537847224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45987.662537847224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45987.662537847224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45987.662537847224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45987.662537847224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45987.662537847224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45987.662537847224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45987.662537847224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45987.662537847224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45987.662537847224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45987.662537847224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45987.662537847224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45987.662537847224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45987.662537847224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45987.662537847224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45987.662537847224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45987.662537847224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45987.662537847224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45987.662537847224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45987.662537847224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45987.662537847224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45987.662537847224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45987.662537847224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45987.662537847224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45987.662537847224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45987.662537847224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45987.662537847224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45987.662537847224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45987.662537847224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45987.662537847224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45987.662537847224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45987.662537847224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45987.662537847224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45987.662537847224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45987.662537847224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45987.662537847224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45987.662537847224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45987.662537847224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45987.662537847224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45987.662537847224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45987.662537847224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45987.662537847224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45987.662537847224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45987.662537847224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45987.662537847224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45987.662537847224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45987.662537847224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45987.662537847224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45987.662537847224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45987.662537847224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45987.662537847224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45987.662537847224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45987.662537847224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45987.662537847224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45987.662537847224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45987.662537847224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45987.662537847224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45987.662537847224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45987.662537847224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45987.662537847224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45987.662537847224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45987.662537847224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45987.662537847224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45987.662537847224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45987.662537847224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45987.662537847224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45987.662537847224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45987.662537847224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45987.662537847224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45987.662537847224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45987.662537847224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45987.662537847224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45987.662537847224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45987.662537847224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45987.662537847224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45987.662537847224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45987.662537847224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45987.662537847224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45987.662537847224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45987.662537847224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45987.662537847224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45987.662537847224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45987.662537847224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45987.662537847224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45987.662537847224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45987.662537847224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45987.662537847224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45987.662537847224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45987.662537847224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45987.662537847224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45987.662537847224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45987.662537847224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45987.662537847224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45987.662537847224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45987.662537847224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45987.662537847224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45987.662537847224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45987.662537847224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45987.662537847224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45987.662537847224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45987.662537847224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45987.662537847224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45987.662537847224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45987.662537847224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45987.662537847224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45987.662537847224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45987.662537847224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45987.662537847224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45987.662537847224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45987.662537847224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45987.662537847224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45987.662537847224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45987.662537847224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45987.662537847224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45987.662537847224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45987.662537847224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45987.662537847224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45987.662537847224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45987.662537847224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45987.662537847224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45987.662537847224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45987.662537847224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45987.662537847224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45987.662537847224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45987.662537847224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45987.662537847224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45987.662537847224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45987.662537847224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45987.662537847224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45987.662537847224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45987.662537847224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45987.662537847224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45987.662537847224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45987.662537847224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45987.662537847224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45987.662537847224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45987.662537847224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45987.662537847224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45987.662537847224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45987.662537847224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45987.662537847224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45987.662537847224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45987.662537847224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45987.662537847224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45987.662537847224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45987.662537847224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45987.662537847224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45987.662537847224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45987.662537847224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45987.662537847224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45987.662537847224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45987.662537847224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45987.662537847224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45987.662537847224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45987.662537847224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45987.662537847224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45987.662537847224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45987.662537847224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45987.662537847224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45987.662537847224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45987.662537847224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45987.662537847224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45987.662537847224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45987.662537847224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45987.662537847224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45987.662537847224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45987.662537847224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45987.662537847224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45987.662537847224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45987.662537847224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45987.662537847224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45987.662537847224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45987.662537847224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45987.662537847224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45987.662537847224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45987.662537847224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45987.662537847224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45987.662537847224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45987.662537847224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45987.662537847224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45987.662537847224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45987.662537847224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45987.662537847224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45987.662537847224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45987.662537847224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45987.662537847224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45987.662537847224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45987.662537847224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45987.662537847224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45987.662537847224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45987.662537847224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45987.662537847224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45987.662537847224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45987.662537847224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45987.662537847224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45987.662537847224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45987.662537847224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45987.662537847224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45987.662537847224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45987.662537847224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45987.662537847224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45987.662537847224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45987.662537847224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45987.662537847224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45987.662537847224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45987.662537847224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45987.662537847224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45987.662537847224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45987.662537847224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45987.662537847224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45987.662537847224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45987.662537847224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45987.662537847224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45987.662537847224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45987.662537847224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45987.662537847224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45987.662537847224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45987.662537847224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45987.662537847224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45987.662537847224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45987.662537847224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45987.662537847224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45987.662537847224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45987.662537847224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45987.662537847224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45987.662537847224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45987.662537847224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45987.662537847224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45987.662537847224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45987.662537847224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45987.662537847224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45987.662537847224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45987.662537847224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45987.662537847224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45987.662537847224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45987.662537847224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45987.662537847224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45987.662537847224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45987.662537847224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45987.662537847224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45987.662537847224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45987.662537847224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45987.662537847224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45987.662537847224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45987.662537847224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45987.662537847224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45987.662537847224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45987.662537847224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45987.662537847224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45987.662537847224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45987.662537847224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45987.662537847224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45987.662537847224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45987.662537847224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45987.662537847224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45987.662537847224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45987.662537847224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45987.662537847224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45987.662537847224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45987.662537847224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45987.662537847224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45987.662537847224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45987.662537847224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45987.662537847224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45987.662537847224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45987.662537847224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45987.662537847224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45987.662537847224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45987.662537847224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45987.662537847224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45987.662537847224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45987.662537847224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45987.662537847224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45987.662537847224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45987.662537847224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45987.662537847224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45987.662537847224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45987.662537847224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45987.662537847224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45987.662537847224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45987.662537847224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45987.662537847224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45987.662537847224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45987.662537847224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45987.662537847224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45987.662537847224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45987.662537847224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45987.662537847224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45987.662537847224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45987.662537847224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45987.662537847224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45987.662537847224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45987.662537847224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45987.662537847224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45987.662537847224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45987.662537847224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45987.662537847224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45987.662537847224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45987.662537847224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45987.662537847224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45987.662537847224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45987.662537847224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45987.662537847224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45987.662537847224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45987.662537847224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45987.662537847224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45987.662537847224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45987.662537847224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45987.662537847224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45987.662537847224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45987.662537847224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45987.662537847224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45987.662537847224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45987.662537847224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45987.662537847224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45987.662537847224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45987.662537847224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45987.662537847224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45987.662537847224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45987.662537847224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45987.662537847224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45987.662537847224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45987.662537847224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45987.662537847224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45987.662537847224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45987.662537847224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45987.662537847224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45987.662537847224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45987.662537847224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45987.662537847224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45987.662537847224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45987.662537847224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45987.662537847224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45987.662537847224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45987.662537847224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45987.662537847224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45987.662537847224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45987.662537847224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45987.662537847224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45987.662537847224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45987.662537847224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45987.662537847224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45987.662537847224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45987.662537847224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45987.662537847224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45987.662537847224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45987.662537847224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45987.662537847224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45987.662537847224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45987.662537847224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45987.662537847224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45987.662537847224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45987.662537847224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45987.662537847224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45987.662537847224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45987.662537847224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45987.662537847224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45987.662537847224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45987.662537847224</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45987.662537847224</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284.18182025462738</v>
      </c>
      <c r="H2" s="92">
        <v>45703.474768518521</v>
      </c>
      <c r="I2" s="92" t="str">
        <f>IFERROR(VLOOKUP(D2,DB!A:F,6,0),"")</f>
        <v>SCECO</v>
      </c>
      <c r="J2" s="92" t="str">
        <f>IFERROR(VLOOKUP(D2,DB!A:G,7,0),"")</f>
        <v>Dead</v>
      </c>
      <c r="K2" s="94" t="s">
        <v>39108</v>
      </c>
      <c r="L2" s="88" t="str">
        <f>IFERROR(VLOOKUP(D2,DB!A:I,9,0),"")</f>
        <v>Latis</v>
      </c>
    </row>
    <row r="3" spans="1:16" ht="15" customHeight="1">
      <c r="A3" s="110"/>
      <c r="B3" s="110" t="str">
        <f>IFERROR(VLOOKUP(D4,DB!A:K,11,0),"")</f>
        <v/>
      </c>
      <c r="C3" s="90"/>
      <c r="D3" s="144"/>
      <c r="E3" s="91"/>
      <c r="F3" s="92"/>
      <c r="G3" s="93">
        <f t="shared" ref="G3:G36" ca="1" si="0">IFERROR(NOW()-F3,"")</f>
        <v>45987.662537847224</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45987.662537847224</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45987.662537847224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45987.662537847224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45987.662537847224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45987.662537847224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45987.662537847224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45987.662537847224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45987.662537847224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45987.662537847224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45987.662537847224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45987.662537847224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45987.662537847224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45987.662537847224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45987.662537847224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45987.662537847224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45987.662537847224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45987.662537847224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45987.662537847224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45987.662537847224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45987.662537847224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45987.662537847224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45987.662537847224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45987.662537847224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45987.662537847224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45987.662537847224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45987.662537847224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45987.662537847224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45987.662537847224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45987.662537847224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45987.662537847224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45987.662537847224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45987.662537847224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45987.662537847224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45987.662537847224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45987.662537847224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45987.662537847224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45987.662537847224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45987.662537847224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45987.662537847224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45987.662537847224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45987.662537847224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45987.662537847224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45987.662537847224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45987.662537847224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45987.662537847224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45987.662537847224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45987.662537847224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45987.662537847224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45987.662537847224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45987.662537847224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45987.662537847224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45987.662537847224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45987.662537847224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45987.662537847224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45987.662537847224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45987.662537847224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45987.662537847224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45987.662537847224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45987.662537847224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45987.662537847224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45987.662537847224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45987.662537847224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45987.662537847224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45987.662537847224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45987.662537847224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45987.662537847224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45987.662537847224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45987.662537847224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45987.662537847224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45987.662537847224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45987.662537847224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45987.662537847224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45987.662537847224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45987.662537847224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45987.662537847224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45987.662537847224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45987.662537847224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45987.662537847224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45987.662537847224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45987.662537847224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45987.662537847224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45987.662537847224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45987.662537847224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45987.662537847224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45987.662537847224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45987.662537847224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45987.662537847224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45987.662537847224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45987.662537847224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45987.662537847224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45987.662537847224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45987.662537847224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45987.662537847224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45987.662537847224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45987.662537847224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45987.662537847224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45987.662537847224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45987.662537847224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45987.662537847224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45987.662537847224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45987.662537847224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45987.662537847224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45987.662537847224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45987.662537847224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45987.662537847224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45987.662537847224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45987.662537847224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45987.662537847224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45987.662537847224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45987.662537847224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45987.662537847224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45987.662537847224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45987.662537847224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45987.662537847224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45987.662537847224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45987.662537847224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45987.662537847224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45987.662537847224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45987.662537847224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45987.662537847224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45987.662537847224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45987.662537847224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45987.662537847224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45987.662537847224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45987.662537847224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45987.662537847224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45987.662537847224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45987.662537847224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45987.662537847224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45987.662537847224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45987.662537847224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45987.662537847224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45987.662537847224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45987.662537847224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45987.662537847224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45987.662537847224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45987.662537847224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45987.662537847224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45987.662537847224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45987.662537847224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45987.662537847224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45987.662537847224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45987.662537847224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45987.662537847224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45987.662537847224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45987.662537847224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45987.662537847224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45987.662537847224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45987.662537847224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45987.662537847224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45987.662537847224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45987.662537847224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45987.662537847224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45987.662537847224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45987.662537847224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45987.662537847224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45987.662537847224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45987.662537847224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45987.662537847224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45987.662537847224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45987.662537847224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45987.662537847224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45987.662537847224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45987.662537847224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45987.662537847224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45987.662537847224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45987.662537847224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45987.662537847224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45987.662537847224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45987.662537847224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45987.662537847224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45987.662537847224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45987.662537847224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45987.662537847224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45987.662537847224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45987.662537847224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45987.662537847224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45987.662537847224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45987.662537847224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45987.662537847224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45987.662537847224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45987.662537847224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45987.662537847224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45987.662537847224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45987.662537847224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45987.662537847224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45987.662537847224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45987.662537847224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45987.662537847224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45987.662537847224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45987.662537847224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45987.662537847224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45987.662537847224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45987.662537847224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45987.662537847224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45987.662537847224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45987.662537847224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45987.662537847224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45987.662537847224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45987.662537847224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45987.662537847224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45987.662537847224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45987.662537847224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45987.662537847224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45987.662537847224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45987.662537847224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45987.662537847224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45987.662537847224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45987.662537847224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45987.662537847224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45987.662537847224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45987.662537847224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45987.662537847224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45987.662537847224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45987.662537847224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45987.662537847224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45987.662537847224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45987.662537847224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45987.662537847224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45987.662537847224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45987.662537847224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45987.662537847224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45987.662537847224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45987.662537847224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45987.662537847224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45987.662537847224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45987.662537847224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45987.662537847224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45987.662537847224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45987.662537847224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45987.662537847224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45987.662537847224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45987.662537847224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45987.662537847224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45987.662537847224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45987.662537847224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45987.662537847224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45987.662537847224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45987.662537847224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45987.662537847224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45987.662537847224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45987.662537847224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45987.662537847224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45987.662537847224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45987.662537847224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45987.662537847224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45987.662537847224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45987.662537847224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45987.662537847224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45987.662537847224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45987.662537847224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45987.662537847224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45987.662537847224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45987.662537847224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45987.662537847224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45987.662537847224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45987.662537847224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45987.662537847224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45987.662537847224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45987.662537847224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45987.662537847224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45987.662537847224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45987.662537847224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45987.662537847224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45987.662537847224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45987.662537847224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45987.662537847224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45987.662537847224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45987.662537847224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45987.662537847224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45987.662537847224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45987.662537847224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45987.662537847224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45987.662537847224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45987.662537847224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45987.662537847224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45987.662537847224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45987.662537847224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45987.662537847224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45987.662537847224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45987.662537847224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45987.662537847224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45987.662537847224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45987.662537847224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45987.662537847224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45987.662537847224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45987.662537847224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45987.662537847224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45987.662537847224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45987.662537847224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45987.662537847224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45987.662537847224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45987.662537847224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45987.662537847224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45987.662537847224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45987.662537847224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45987.662537847224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45987.662537847224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45987.662537847224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45987.662537847224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45987.662537847224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45987.662537847224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45987.662537847224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45987.662537847224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45987.662537847224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45987.662537847224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45987.662537847224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45987.662537847224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45987.662537847224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45987.662537847224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45987.662537847224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45987.662537847224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45987.662537847224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45987.662537847224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45987.662537847224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45987.662537847224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45987.662537847224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45987.662537847224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45987.662537847224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45987.662537847224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45987.662537847224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45987.662537847224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45987.662537847224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45987.662537847224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45987.662537847224</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45987.662537847224</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45987.662537847224</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45987.662537847224</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45987.662537847224</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45987.662537847224</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45987.662537847224</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45987.662537847224</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45987.662537847224</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45987.662537847224</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45987.662537847224</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39109</v>
      </c>
      <c r="B2" s="37" t="str">
        <f>IFERROR(VLOOKUP(D2,DB!A:K,11,0),"")</f>
        <v>R5</v>
      </c>
      <c r="C2" s="37">
        <v>3</v>
      </c>
      <c r="D2" s="103" t="s">
        <v>36011</v>
      </c>
      <c r="E2" s="37" t="s">
        <v>39021</v>
      </c>
      <c r="F2" s="38">
        <v>45891.832060185188</v>
      </c>
      <c r="G2" s="105">
        <f ca="1">IFERROR(NOW()-F2,"")</f>
        <v>95.830477662035264</v>
      </c>
      <c r="H2" s="38">
        <v>45891.790393518517</v>
      </c>
      <c r="I2" s="37" t="str">
        <f>IFERROR(VLOOKUP(D2,DB!A:F,6,0),"")</f>
        <v>Generator-SG</v>
      </c>
      <c r="J2" s="37" t="str">
        <f>IFERROR(VLOOKUP(D2,DB!A:G,7,0),"")</f>
        <v>Vandalized</v>
      </c>
      <c r="K2" s="37" t="s">
        <v>39110</v>
      </c>
      <c r="L2" s="37" t="str">
        <f>IFERROR(VLOOKUP(D2,DB!A:I,9,0),"")</f>
        <v>Latis</v>
      </c>
      <c r="M2" s="102"/>
    </row>
    <row r="3" spans="1:13" s="39" customFormat="1" ht="30.75">
      <c r="A3" s="37" t="s">
        <v>39111</v>
      </c>
      <c r="B3" s="37" t="str">
        <f>IFERROR(VLOOKUP(D3,DB!A:K,11,0),"")</f>
        <v>R5</v>
      </c>
      <c r="C3" s="37">
        <v>1</v>
      </c>
      <c r="D3" s="37" t="s">
        <v>33268</v>
      </c>
      <c r="E3" s="37" t="s">
        <v>39100</v>
      </c>
      <c r="F3" s="38">
        <v>45926.188877314817</v>
      </c>
      <c r="G3" s="105">
        <f t="shared" ref="G3" ca="1" si="0">IFERROR(NOW()-F3,"")</f>
        <v>61.473660532406939</v>
      </c>
      <c r="H3" s="38">
        <v>45926.158159722225</v>
      </c>
      <c r="I3" s="37" t="str">
        <f>IFERROR(VLOOKUP(D3,DB!A:F,6,0),"")</f>
        <v>SCECO</v>
      </c>
      <c r="J3" s="37" t="str">
        <f>IFERROR(VLOOKUP(D3,DB!A:G,7,0),"")</f>
        <v>Good</v>
      </c>
      <c r="K3" s="37" t="s">
        <v>39112</v>
      </c>
      <c r="L3" s="37" t="str">
        <f>IFERROR(VLOOKUP(D3,DB!A:I,9,0),"")</f>
        <v>Latis</v>
      </c>
      <c r="M3" s="102"/>
    </row>
    <row r="4" spans="1:13" s="39" customFormat="1" ht="48" customHeight="1">
      <c r="A4" s="106" t="s">
        <v>39113</v>
      </c>
      <c r="B4" s="106" t="str">
        <f>IFERROR(VLOOKUP(D4,DB!A:K,11,0),"")</f>
        <v>R5</v>
      </c>
      <c r="C4" s="106">
        <v>1</v>
      </c>
      <c r="D4" s="106" t="s">
        <v>34758</v>
      </c>
      <c r="E4" s="106" t="s">
        <v>39100</v>
      </c>
      <c r="F4" s="107">
        <v>45948.661111111112</v>
      </c>
      <c r="G4" s="108">
        <f t="shared" ref="G4" ca="1" si="1">IFERROR(NOW()-F4,"")</f>
        <v>39.001426736111171</v>
      </c>
      <c r="H4" s="107">
        <v>45948.661111111112</v>
      </c>
      <c r="I4" s="106" t="str">
        <f>IFERROR(VLOOKUP(D4,DB!A:F,6,0),"")</f>
        <v>SCECO</v>
      </c>
      <c r="J4" s="106" t="str">
        <f>IFERROR(VLOOKUP(D4,DB!A:G,7,0),"")</f>
        <v>Dead</v>
      </c>
      <c r="K4" s="106" t="s">
        <v>39114</v>
      </c>
      <c r="L4" s="106" t="str">
        <f>IFERROR(VLOOKUP(D4,DB!A:I,9,0),"")</f>
        <v>Latis</v>
      </c>
    </row>
    <row r="5" spans="1:13" s="39" customFormat="1" ht="30.75">
      <c r="A5" s="106" t="s">
        <v>39115</v>
      </c>
      <c r="B5" s="106" t="str">
        <f>IFERROR(VLOOKUP(D5,DB!A:K,11,0),"")</f>
        <v>R5</v>
      </c>
      <c r="C5" s="106">
        <v>1</v>
      </c>
      <c r="D5" s="106" t="s">
        <v>36518</v>
      </c>
      <c r="E5" s="106" t="s">
        <v>39021</v>
      </c>
      <c r="F5" s="119">
        <v>45981.373298611114</v>
      </c>
      <c r="G5" s="108">
        <f ca="1">IFERROR(NOW()-F5,"")</f>
        <v>6.2892392361100065</v>
      </c>
      <c r="H5" s="119">
        <v>45981.360798611109</v>
      </c>
      <c r="I5" s="106" t="str">
        <f>IFERROR(VLOOKUP(D5,DB!A:F,6,0),"")</f>
        <v>SCECO</v>
      </c>
      <c r="J5" s="106" t="str">
        <f>IFERROR(VLOOKUP(D5,DB!A:G,7,0),"")</f>
        <v>Dead</v>
      </c>
      <c r="K5" s="106" t="s">
        <v>39116</v>
      </c>
      <c r="L5" s="106" t="str">
        <f>IFERROR(VLOOKUP(D5,DB!A:I,9,0),"")</f>
        <v>Latis</v>
      </c>
    </row>
    <row r="6" spans="1:13" s="39" customFormat="1">
      <c r="A6" s="37" t="s">
        <v>39117</v>
      </c>
      <c r="B6" s="37" t="str">
        <f>IFERROR(VLOOKUP(D6,DB!A:K,11,0),"")</f>
        <v>R5</v>
      </c>
      <c r="C6" s="37">
        <v>1</v>
      </c>
      <c r="D6" s="37" t="s">
        <v>33058</v>
      </c>
      <c r="E6" s="106" t="s">
        <v>39021</v>
      </c>
      <c r="F6" s="38">
        <v>45987.579976851855</v>
      </c>
      <c r="G6" s="108">
        <f ca="1">IFERROR(NOW()-F6,"")</f>
        <v>8.2560995368112344E-2</v>
      </c>
      <c r="H6" s="38">
        <v>45987.561226851853</v>
      </c>
      <c r="I6" s="37" t="str">
        <f>IFERROR(VLOOKUP(D6,DB!A:F,6,0),"")</f>
        <v>SCECO</v>
      </c>
      <c r="J6" s="37" t="str">
        <f>IFERROR(VLOOKUP(D6,DB!A:G,7,0),"")</f>
        <v>Dead</v>
      </c>
      <c r="K6" s="37" t="s">
        <v>39118</v>
      </c>
      <c r="L6" s="37" t="str">
        <f>IFERROR(VLOOKUP(D6,DB!A:I,9,0),"")</f>
        <v>Latis</v>
      </c>
    </row>
    <row r="7" spans="1:13" s="39" customFormat="1">
      <c r="A7" s="37"/>
      <c r="B7" s="37" t="str">
        <f>IFERROR(VLOOKUP(D7,DB!A:K,11,0),"")</f>
        <v/>
      </c>
      <c r="C7" s="37"/>
      <c r="D7" s="37"/>
      <c r="E7" s="37"/>
      <c r="F7" s="38"/>
      <c r="G7" s="108">
        <f ca="1">IFERROR(NOW()-F7,"")</f>
        <v>45987.662537847224</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45987.662537847224</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45987.662537847224</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45987.662537847224</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45987.662537847224</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45987.662537847224</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45987.662537847224</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45987.662537847224</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45987.662537847224</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45987.662537847224</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45987.662537847224</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45987.662537847224</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45987.662537847224</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45987.662537847224</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5">
        <f ca="1">IFERROR(NOW()-F21,"")</f>
        <v>45987.662537847224</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45">
        <f ca="1">IFERROR(NOW()-F22,"")</f>
        <v>45987.662537847224</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45">
        <f ca="1">IFERROR(NOW()-F23,"")</f>
        <v>45987.662537847224</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45">
        <f ca="1">IFERROR(NOW()-F24,"")</f>
        <v>45987.662537847224</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45">
        <f ca="1">IFERROR(NOW()-F25,"")</f>
        <v>45987.662537847224</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45">
        <f ca="1">IFERROR(NOW()-F26,"")</f>
        <v>45987.662537847224</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45">
        <f ca="1">IFERROR(NOW()-F27,"")</f>
        <v>45987.662537847224</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45">
        <f ca="1">IFERROR(NOW()-F28,"")</f>
        <v>45987.662537847224</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45">
        <f ca="1">IFERROR(NOW()-F29,"")</f>
        <v>45987.662537847224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5">
        <f ca="1">IFERROR(NOW()-F30,"")</f>
        <v>45987.662537847224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5">
        <f ca="1">IFERROR(NOW()-F31,"")</f>
        <v>45987.662537847224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5">
        <f ca="1">IFERROR(NOW()-F32,"")</f>
        <v>45987.662537847224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5">
        <f ca="1">IFERROR(NOW()-F33,"")</f>
        <v>45987.662537847224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5">
        <f ca="1">IFERROR(NOW()-F34,"")</f>
        <v>45987.662537847224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5">
        <f ca="1">IFERROR(NOW()-F35,"")</f>
        <v>45987.662537847224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5">
        <f ca="1">IFERROR(NOW()-F36,"")</f>
        <v>45987.662537847224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5">
        <f ca="1">IFERROR(NOW()-F37,"")</f>
        <v>45987.662537847224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5">
        <f ca="1">IFERROR(NOW()-F38,"")</f>
        <v>45987.662537847224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5">
        <f ca="1">IFERROR(NOW()-F39,"")</f>
        <v>45987.662537847224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5">
        <f ca="1">IFERROR(NOW()-F40,"")</f>
        <v>45987.662537847224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5">
        <f ca="1">IFERROR(NOW()-F41,"")</f>
        <v>45987.662537847224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5">
        <f ca="1">IFERROR(NOW()-F42,"")</f>
        <v>45987.662537847224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5">
        <f ca="1">IFERROR(NOW()-F43,"")</f>
        <v>45987.662537847224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5">
        <f ca="1">IFERROR(NOW()-F44,"")</f>
        <v>45987.662537847224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5">
        <f ca="1">IFERROR(NOW()-F45,"")</f>
        <v>45987.662537847224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5">
        <f ca="1">IFERROR(NOW()-F46,"")</f>
        <v>45987.662537847224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5">
        <f ca="1">IFERROR(NOW()-F47,"")</f>
        <v>45987.662537847224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5">
        <f ca="1">IFERROR(NOW()-F48,"")</f>
        <v>45987.662537847224</v>
      </c>
      <c r="H48" s="38"/>
      <c r="I48" s="37" t="str">
        <f>IFERROR(VLOOKUP(D48,DB!A:F,6,0),"")</f>
        <v/>
      </c>
      <c r="J48" s="37" t="str">
        <f>IFERROR(VLOOKUP(D48,DB!A:G,7,0),"")</f>
        <v/>
      </c>
      <c r="K48" s="37"/>
      <c r="L48" s="3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t="s">
        <v>5398</v>
      </c>
      <c r="C2" s="125">
        <v>1</v>
      </c>
      <c r="D2" s="122" t="s">
        <v>38801</v>
      </c>
      <c r="E2" s="106" t="s">
        <v>39021</v>
      </c>
      <c r="F2"/>
      <c r="G2" s="72">
        <f ca="1">IFERROR(NOW()-F2,"-")</f>
        <v>45987.662537847224</v>
      </c>
      <c r="H2"/>
      <c r="I2" s="124" t="str">
        <f>IFERROR(VLOOKUP(D2,DB!A:F,6,0),"")</f>
        <v>SCECO</v>
      </c>
      <c r="J2" s="124" t="str">
        <f>IFERROR(VLOOKUP(D2,DB!A:G,7,0),"")</f>
        <v>In progress</v>
      </c>
      <c r="K2" s="127" t="s">
        <v>39119</v>
      </c>
      <c r="L2" s="128" t="str">
        <f>IFERROR(VLOOKUP(D2,DB!A:I,9,0),"")</f>
        <v>Latis</v>
      </c>
    </row>
    <row r="3" spans="1:16382" ht="31.5" customHeight="1">
      <c r="A3"/>
      <c r="B3"/>
      <c r="C3" s="125"/>
      <c r="D3" s="122"/>
      <c r="E3" s="106"/>
      <c r="F3"/>
      <c r="G3" s="72">
        <f ca="1">IFERROR(NOW()-F3,"-")</f>
        <v>45987.662537847224</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45987.662537847224</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45987.662537847224</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45987.662537847224</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t="s">
        <v>39120</v>
      </c>
      <c r="G7" s="72" t="str">
        <f t="shared" ref="G7:G8" ca="1" si="0">IFERROR(NOW()-F7,"-")</f>
        <v>-</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t="shared" ca="1" si="0"/>
        <v>45987.662537847224</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45987.662537847224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45987.662537847224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45987.662537847224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45987.662537847224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45987.662537847224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45987.662537847224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45987.662537847224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45987.662537847224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45987.662537847224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45987.662537847224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45987.662537847224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45987.662537847224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45987.662537847224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45987.662537847224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2"/>
      <c r="E23" s="106"/>
      <c r="F23" s="126"/>
      <c r="G23" s="72">
        <f ca="1">IFERROR(NOW()-F23,"-")</f>
        <v>45987.662537847224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45987.662537847224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45987.662537847224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45987.662537847224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45987.662537847224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45987.662537847224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45987.662537847224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2"/>
      <c r="E30" s="106"/>
      <c r="F30" s="126"/>
      <c r="G30" s="72">
        <f ca="1">IFERROR(NOW()-F30,"-")</f>
        <v>45987.662537847224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45987.662537847224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45987.662537847224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45987.662537847224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45987.662537847224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45987.662537847224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45987.662537847224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2"/>
      <c r="E37" s="106"/>
      <c r="F37" s="126"/>
      <c r="G37" s="72">
        <f ca="1">IFERROR(NOW()-F37,"-")</f>
        <v>45987.662537847224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45987.662537847224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45987.662537847224</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45987.662537847224</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45987.662537847224</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45987.662537847224</v>
      </c>
      <c r="H42" s="126"/>
      <c r="I42" s="124" t="str">
        <f>IFERROR(VLOOKUP(D42,DB!A:F,6,0),"")</f>
        <v/>
      </c>
      <c r="J42" s="124" t="str">
        <f>IFERROR(VLOOKUP(D42,DB!A:G,7,0),"")</f>
        <v/>
      </c>
      <c r="K42" s="127"/>
      <c r="L42" s="128"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2025-11-26T12:56:16Z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